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480" yWindow="75" windowWidth="18075" windowHeight="12525"/>
  </bookViews>
  <sheets>
    <sheet name="Cuadro 28" sheetId="1" r:id="rId1"/>
  </sheets>
  <definedNames>
    <definedName name="_xlnm._FilterDatabase" localSheetId="0" hidden="1">'Cuadro 28'!#REF!</definedName>
    <definedName name="_xlnm.Print_Area" localSheetId="0">'Cuadro 28'!$A$1:$F$357</definedName>
    <definedName name="_xlnm.Print_Titles" localSheetId="0">'Cuadro 28'!$1:$3</definedName>
  </definedNames>
  <calcPr calcId="152511"/>
</workbook>
</file>

<file path=xl/calcChain.xml><?xml version="1.0" encoding="utf-8"?>
<calcChain xmlns="http://schemas.openxmlformats.org/spreadsheetml/2006/main">
  <c r="D328" i="1" l="1"/>
  <c r="E328" i="1"/>
  <c r="F328" i="1"/>
  <c r="C324" i="1"/>
  <c r="D324" i="1"/>
  <c r="E324" i="1"/>
  <c r="F324" i="1"/>
  <c r="B324" i="1"/>
  <c r="E132" i="1" l="1"/>
  <c r="C334" i="1"/>
  <c r="B22" i="1"/>
  <c r="E59" i="1"/>
  <c r="B334" i="1"/>
  <c r="C328" i="1"/>
  <c r="D230" i="1"/>
  <c r="C59" i="1"/>
  <c r="C132" i="1"/>
  <c r="C230" i="1"/>
  <c r="C200" i="1"/>
  <c r="B5" i="1"/>
  <c r="B328" i="1"/>
  <c r="C153" i="1"/>
  <c r="B132" i="1"/>
  <c r="C76" i="1"/>
  <c r="E200" i="1"/>
  <c r="E230" i="1"/>
  <c r="C285" i="1"/>
  <c r="B153" i="1"/>
  <c r="D153" i="1"/>
  <c r="F334" i="1"/>
  <c r="E334" i="1"/>
  <c r="D334" i="1"/>
  <c r="B285" i="1"/>
  <c r="F132" i="1"/>
  <c r="D76" i="1"/>
  <c r="D132" i="1"/>
  <c r="B200" i="1"/>
  <c r="C173" i="1"/>
  <c r="E285" i="1"/>
  <c r="F285" i="1"/>
  <c r="D285" i="1"/>
  <c r="F230" i="1"/>
  <c r="B230" i="1"/>
  <c r="F200" i="1"/>
  <c r="D200" i="1"/>
  <c r="D173" i="1"/>
  <c r="E173" i="1"/>
  <c r="B173" i="1"/>
  <c r="F173" i="1"/>
  <c r="E153" i="1"/>
  <c r="F153" i="1"/>
  <c r="E76" i="1"/>
  <c r="B76" i="1"/>
  <c r="F76" i="1"/>
  <c r="D59" i="1"/>
  <c r="F59" i="1"/>
  <c r="B59" i="1"/>
  <c r="C22" i="1"/>
  <c r="F22" i="1"/>
  <c r="E22" i="1"/>
  <c r="D22" i="1"/>
  <c r="C5" i="1"/>
  <c r="F5" i="1"/>
  <c r="E5" i="1"/>
  <c r="D5" i="1"/>
  <c r="C4" i="1" l="1"/>
  <c r="B4" i="1"/>
  <c r="F4" i="1"/>
  <c r="E4" i="1"/>
  <c r="D4" i="1"/>
</calcChain>
</file>

<file path=xl/sharedStrings.xml><?xml version="1.0" encoding="utf-8"?>
<sst xmlns="http://schemas.openxmlformats.org/spreadsheetml/2006/main" count="362" uniqueCount="353">
  <si>
    <t>Provincia, comarca indígena, distrito y corregimiento</t>
  </si>
  <si>
    <t>Explotaciones</t>
  </si>
  <si>
    <t>Sembrada</t>
  </si>
  <si>
    <t>Perdida</t>
  </si>
  <si>
    <t>Mecanizada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</si>
  <si>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</si>
  <si>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</si>
  <si>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</si>
  <si>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</si>
  <si>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</si>
  <si>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</si>
  <si>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</si>
  <si>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</si>
  <si>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</si>
  <si>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</si>
  <si>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</si>
  <si>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</si>
  <si>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 xml:space="preserve"> -   Cantidad nula o cero.</t>
  </si>
  <si>
    <t xml:space="preserve">   Bocas del Toro</t>
  </si>
  <si>
    <t xml:space="preserve">   Changuinola</t>
  </si>
  <si>
    <t xml:space="preserve">     El Teribe</t>
  </si>
  <si>
    <t xml:space="preserve">     El Empalme</t>
  </si>
  <si>
    <t xml:space="preserve">     Barriada 4 de Abril</t>
  </si>
  <si>
    <t xml:space="preserve">     Finca 30</t>
  </si>
  <si>
    <t xml:space="preserve">     Finca 60</t>
  </si>
  <si>
    <t xml:space="preserve">     Finca 4</t>
  </si>
  <si>
    <t xml:space="preserve">   Chiriquí Grande</t>
  </si>
  <si>
    <t xml:space="preserve">     Punta Robalo</t>
  </si>
  <si>
    <t xml:space="preserve">   Almirante</t>
  </si>
  <si>
    <t xml:space="preserve">     Barrio Francés</t>
  </si>
  <si>
    <t xml:space="preserve">     Valle de Agua Arriba</t>
  </si>
  <si>
    <t xml:space="preserve">     Miraflores</t>
  </si>
  <si>
    <t xml:space="preserve">   Aguadulce</t>
  </si>
  <si>
    <t xml:space="preserve">     El Cristo</t>
  </si>
  <si>
    <t xml:space="preserve">   Antón</t>
  </si>
  <si>
    <t xml:space="preserve">     Cabuya</t>
  </si>
  <si>
    <t xml:space="preserve">     El Chirú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</si>
  <si>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</si>
  <si>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</si>
  <si>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</si>
  <si>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</si>
  <si>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</si>
  <si>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</si>
  <si>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</si>
  <si>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</si>
  <si>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Llano Grande</t>
  </si>
  <si>
    <t xml:space="preserve">     Piedras Gordas</t>
  </si>
  <si>
    <t xml:space="preserve">     Llano Norte</t>
  </si>
  <si>
    <t xml:space="preserve">   Natá</t>
  </si>
  <si>
    <t xml:space="preserve">     Las Huacas</t>
  </si>
  <si>
    <t xml:space="preserve">   Olá</t>
  </si>
  <si>
    <t xml:space="preserve">     El Copé</t>
  </si>
  <si>
    <t xml:space="preserve">     La Pava</t>
  </si>
  <si>
    <t xml:space="preserve">   Penonomé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</si>
  <si>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</si>
  <si>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</si>
  <si>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</si>
  <si>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</si>
  <si>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Grande</t>
  </si>
  <si>
    <t xml:space="preserve">     Río Indio</t>
  </si>
  <si>
    <t xml:space="preserve">     Toabré</t>
  </si>
  <si>
    <t xml:space="preserve">     Candelario Ovalle</t>
  </si>
  <si>
    <t xml:space="preserve">     General Victoriano Lorenzo</t>
  </si>
  <si>
    <t xml:space="preserve">     Las Minas</t>
  </si>
  <si>
    <t xml:space="preserve">   Colón</t>
  </si>
  <si>
    <t xml:space="preserve">     Buena Vista</t>
  </si>
  <si>
    <t xml:space="preserve">     Cativá</t>
  </si>
  <si>
    <t xml:space="preserve">     Cristóbal</t>
  </si>
  <si>
    <t xml:space="preserve">     Nueva Providencia</t>
  </si>
  <si>
    <t xml:space="preserve">     Puerto Pilón</t>
  </si>
  <si>
    <t xml:space="preserve">     Sabanitas</t>
  </si>
  <si>
    <t xml:space="preserve">     Cristóbal Este</t>
  </si>
  <si>
    <t xml:space="preserve">   Chagres</t>
  </si>
  <si>
    <t xml:space="preserve">     La Encantada</t>
  </si>
  <si>
    <t xml:space="preserve">   Donoso</t>
  </si>
  <si>
    <t xml:space="preserve">     El Guásimo</t>
  </si>
  <si>
    <t xml:space="preserve">   Omar Torrijos Herrera</t>
  </si>
  <si>
    <t xml:space="preserve">     San José del General</t>
  </si>
  <si>
    <t xml:space="preserve">     San Juan de Turbe</t>
  </si>
  <si>
    <t xml:space="preserve">   Alanje</t>
  </si>
  <si>
    <t xml:space="preserve">     Divalá</t>
  </si>
  <si>
    <t xml:space="preserve">     El Tejar</t>
  </si>
  <si>
    <t xml:space="preserve">     Querévalo</t>
  </si>
  <si>
    <t xml:space="preserve">   Barú</t>
  </si>
  <si>
    <t xml:space="preserve">     Limones</t>
  </si>
  <si>
    <t xml:space="preserve">     Progreso</t>
  </si>
  <si>
    <t xml:space="preserve">     Baco</t>
  </si>
  <si>
    <t xml:space="preserve">     Manaca</t>
  </si>
  <si>
    <t xml:space="preserve">   Boquerón</t>
  </si>
  <si>
    <t xml:space="preserve">     Bágala</t>
  </si>
  <si>
    <t xml:space="preserve">   Boquete</t>
  </si>
  <si>
    <t xml:space="preserve">     Bajo Boquete</t>
  </si>
  <si>
    <t xml:space="preserve">     Palmira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</si>
  <si>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</si>
  <si>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</si>
  <si>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</si>
  <si>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</si>
  <si>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Bugaba</t>
  </si>
  <si>
    <t xml:space="preserve">     La Estrella</t>
  </si>
  <si>
    <t xml:space="preserve">     Sortová</t>
  </si>
  <si>
    <t xml:space="preserve">   David</t>
  </si>
  <si>
    <t xml:space="preserve">     Cochea</t>
  </si>
  <si>
    <t xml:space="preserve">     Chiriquí</t>
  </si>
  <si>
    <t xml:space="preserve">     Guacá</t>
  </si>
  <si>
    <t xml:space="preserve">     Pedregal</t>
  </si>
  <si>
    <t xml:space="preserve">     San Pablo Nuevo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</si>
  <si>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</si>
  <si>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</si>
  <si>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</si>
  <si>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</si>
  <si>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</si>
  <si>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Potrerillos</t>
  </si>
  <si>
    <t xml:space="preserve">     Potrerillos  Abajo</t>
  </si>
  <si>
    <t xml:space="preserve">     Los Algarrobos</t>
  </si>
  <si>
    <t xml:space="preserve">   Gualaca</t>
  </si>
  <si>
    <t xml:space="preserve">     Hornito</t>
  </si>
  <si>
    <t xml:space="preserve">     Los Ángeles</t>
  </si>
  <si>
    <t xml:space="preserve">   Renacimiento</t>
  </si>
  <si>
    <t xml:space="preserve">     Cañas Gordas</t>
  </si>
  <si>
    <t xml:space="preserve">     Monte Lirio</t>
  </si>
  <si>
    <t xml:space="preserve">     Plaza Caisán</t>
  </si>
  <si>
    <t xml:space="preserve">     Santa Clara</t>
  </si>
  <si>
    <t xml:space="preserve">   San Félix</t>
  </si>
  <si>
    <t xml:space="preserve">     Juay</t>
  </si>
  <si>
    <t xml:space="preserve">   San Lorenzo</t>
  </si>
  <si>
    <t xml:space="preserve">     San Juan</t>
  </si>
  <si>
    <t xml:space="preserve">     San Lorenzo</t>
  </si>
  <si>
    <t xml:space="preserve">   Tierras Altas</t>
  </si>
  <si>
    <t xml:space="preserve">     Volcán</t>
  </si>
  <si>
    <t xml:space="preserve">     Cerro Punta</t>
  </si>
  <si>
    <t xml:space="preserve">     Nueva California</t>
  </si>
  <si>
    <t xml:space="preserve">     Paso Ancho</t>
  </si>
  <si>
    <t xml:space="preserve">   Chepigana</t>
  </si>
  <si>
    <t xml:space="preserve">     Chepigana</t>
  </si>
  <si>
    <t xml:space="preserve">     Jaqué</t>
  </si>
  <si>
    <t xml:space="preserve">     Puerto Piña</t>
  </si>
  <si>
    <t xml:space="preserve">     Sambú</t>
  </si>
  <si>
    <t xml:space="preserve">     Taimatí</t>
  </si>
  <si>
    <t xml:space="preserve">     Tucutí</t>
  </si>
  <si>
    <t xml:space="preserve">   Pinogana</t>
  </si>
  <si>
    <t xml:space="preserve">     Boca de Cupé</t>
  </si>
  <si>
    <t xml:space="preserve">     Pinogana</t>
  </si>
  <si>
    <t xml:space="preserve">     Púcuro</t>
  </si>
  <si>
    <t xml:space="preserve">     Yaviza</t>
  </si>
  <si>
    <t xml:space="preserve">     Metetí</t>
  </si>
  <si>
    <t xml:space="preserve">   Santa Fe</t>
  </si>
  <si>
    <t xml:space="preserve">     Río Congo</t>
  </si>
  <si>
    <t xml:space="preserve">     Río Iglesias</t>
  </si>
  <si>
    <t xml:space="preserve">     Santa Fe</t>
  </si>
  <si>
    <t xml:space="preserve">     Zapallal</t>
  </si>
  <si>
    <t xml:space="preserve">   Chitré</t>
  </si>
  <si>
    <t xml:space="preserve">     Monagrillo</t>
  </si>
  <si>
    <t xml:space="preserve">     San Juan Bautista</t>
  </si>
  <si>
    <t xml:space="preserve">   Las Minas</t>
  </si>
  <si>
    <t xml:space="preserve">     El Toro</t>
  </si>
  <si>
    <t xml:space="preserve">   Los Pozos</t>
  </si>
  <si>
    <t xml:space="preserve">     El Calabacito</t>
  </si>
  <si>
    <t xml:space="preserve">     El Cedro</t>
  </si>
  <si>
    <t xml:space="preserve">     Los Cerros de Paja</t>
  </si>
  <si>
    <t xml:space="preserve">   Ocú</t>
  </si>
  <si>
    <t xml:space="preserve">     Peñas Chatas</t>
  </si>
  <si>
    <t xml:space="preserve">   Parita</t>
  </si>
  <si>
    <t xml:space="preserve">     Potuga</t>
  </si>
  <si>
    <t xml:space="preserve">   Pesé</t>
  </si>
  <si>
    <t xml:space="preserve">     El Barrero</t>
  </si>
  <si>
    <t xml:space="preserve">   Guararé</t>
  </si>
  <si>
    <t xml:space="preserve">     La Enea</t>
  </si>
  <si>
    <t xml:space="preserve">     Llano Abajo</t>
  </si>
  <si>
    <t xml:space="preserve">     Perales</t>
  </si>
  <si>
    <t xml:space="preserve">   Las Tablas</t>
  </si>
  <si>
    <t xml:space="preserve">     La Miel</t>
  </si>
  <si>
    <t xml:space="preserve">     La Palma</t>
  </si>
  <si>
    <t xml:space="preserve">     Las Palmitas</t>
  </si>
  <si>
    <t xml:space="preserve">     Las Tablas Abajo</t>
  </si>
  <si>
    <t xml:space="preserve">     Río Hondo</t>
  </si>
  <si>
    <t xml:space="preserve">   Los Santos</t>
  </si>
  <si>
    <t xml:space="preserve">     La Espigadilla</t>
  </si>
  <si>
    <t xml:space="preserve">     Agua Buena</t>
  </si>
  <si>
    <t xml:space="preserve">   Macaracas</t>
  </si>
  <si>
    <t xml:space="preserve">     Chupá</t>
  </si>
  <si>
    <t xml:space="preserve">     Las Palmas</t>
  </si>
  <si>
    <t xml:space="preserve">   Pedasí</t>
  </si>
  <si>
    <t xml:space="preserve">   Pocrí</t>
  </si>
  <si>
    <t xml:space="preserve">   Tonosí</t>
  </si>
  <si>
    <t xml:space="preserve">     Guánico</t>
  </si>
  <si>
    <t xml:space="preserve">     Cambutal</t>
  </si>
  <si>
    <t xml:space="preserve">   Chepo</t>
  </si>
  <si>
    <t xml:space="preserve">     Cañita</t>
  </si>
  <si>
    <t xml:space="preserve">     El Llano</t>
  </si>
  <si>
    <t xml:space="preserve">     Las Margaritas</t>
  </si>
  <si>
    <t xml:space="preserve">     Tortí</t>
  </si>
  <si>
    <t xml:space="preserve">   Panamá</t>
  </si>
  <si>
    <t xml:space="preserve">     Betania</t>
  </si>
  <si>
    <t xml:space="preserve">     Río Abajo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</si>
  <si>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</si>
  <si>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</si>
  <si>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</si>
  <si>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</si>
  <si>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</si>
  <si>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</si>
  <si>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</si>
  <si>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</si>
  <si>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</si>
  <si>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</si>
  <si>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</si>
  <si>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</si>
  <si>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</si>
  <si>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</si>
  <si>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José Domingo Espinar</t>
  </si>
  <si>
    <t xml:space="preserve">     Mateo Iturralde</t>
  </si>
  <si>
    <t xml:space="preserve">     Belisario Frías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</si>
  <si>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</si>
  <si>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</si>
  <si>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</si>
  <si>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</si>
  <si>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</si>
  <si>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Veracruz</t>
  </si>
  <si>
    <t xml:space="preserve">     Vista Alegre</t>
  </si>
  <si>
    <t xml:space="preserve">     Burunga</t>
  </si>
  <si>
    <t xml:space="preserve">     Cerro Silvestre</t>
  </si>
  <si>
    <t xml:space="preserve">     Vacamonte</t>
  </si>
  <si>
    <t xml:space="preserve">   Capira</t>
  </si>
  <si>
    <t xml:space="preserve">     Caimito</t>
  </si>
  <si>
    <t xml:space="preserve">     Campana</t>
  </si>
  <si>
    <t xml:space="preserve">     Cermeño</t>
  </si>
  <si>
    <t xml:space="preserve">     Cirí de  Los Sotos</t>
  </si>
  <si>
    <t xml:space="preserve">     Cirí Grande</t>
  </si>
  <si>
    <t xml:space="preserve">     El Cacao</t>
  </si>
  <si>
    <t xml:space="preserve">     La Trinidad</t>
  </si>
  <si>
    <t xml:space="preserve">     Las Ollas Arriba</t>
  </si>
  <si>
    <t xml:space="preserve">     Lídice</t>
  </si>
  <si>
    <t xml:space="preserve">     Villa Carmen</t>
  </si>
  <si>
    <t xml:space="preserve">     Villa Rosario</t>
  </si>
  <si>
    <t xml:space="preserve">     Santa Rosa</t>
  </si>
  <si>
    <t xml:space="preserve">   Chame</t>
  </si>
  <si>
    <t xml:space="preserve">     Buenos Aires</t>
  </si>
  <si>
    <t xml:space="preserve">     Chicá</t>
  </si>
  <si>
    <t xml:space="preserve">     Las Lajas</t>
  </si>
  <si>
    <t xml:space="preserve">     Nueva Gorgona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</si>
  <si>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</si>
  <si>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</si>
  <si>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</si>
  <si>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</si>
  <si>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Barrio Colón</t>
  </si>
  <si>
    <t xml:space="preserve">     Amador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</si>
  <si>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</si>
  <si>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</si>
  <si>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</si>
  <si>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</si>
  <si>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Los Díaz</t>
  </si>
  <si>
    <t xml:space="preserve">     Mendoza</t>
  </si>
  <si>
    <t xml:space="preserve">     Obaldía</t>
  </si>
  <si>
    <t xml:space="preserve">     Puerto Caimito</t>
  </si>
  <si>
    <t xml:space="preserve">   San Carlos</t>
  </si>
  <si>
    <t xml:space="preserve">     El Espino</t>
  </si>
  <si>
    <t xml:space="preserve">     El Higo</t>
  </si>
  <si>
    <t xml:space="preserve">     Guayabito</t>
  </si>
  <si>
    <t xml:space="preserve">     La Ermita</t>
  </si>
  <si>
    <t xml:space="preserve">     La Laguna</t>
  </si>
  <si>
    <t xml:space="preserve">     Los Llanitos</t>
  </si>
  <si>
    <t xml:space="preserve">     San José</t>
  </si>
  <si>
    <t xml:space="preserve">   Atalaya</t>
  </si>
  <si>
    <t xml:space="preserve">     La Carrillo</t>
  </si>
  <si>
    <t xml:space="preserve">     San Antonio</t>
  </si>
  <si>
    <t xml:space="preserve">   Calobre</t>
  </si>
  <si>
    <t xml:space="preserve">     Chitra</t>
  </si>
  <si>
    <t xml:space="preserve">   Cañazas</t>
  </si>
  <si>
    <t xml:space="preserve">     Cerro Plata</t>
  </si>
  <si>
    <t xml:space="preserve">     El Picador</t>
  </si>
  <si>
    <t xml:space="preserve">     San Marcelo</t>
  </si>
  <si>
    <t xml:space="preserve">     El Aromillo</t>
  </si>
  <si>
    <t xml:space="preserve">   Las Palmas</t>
  </si>
  <si>
    <t xml:space="preserve">     Cerro de Casa</t>
  </si>
  <si>
    <t xml:space="preserve">     El Prado</t>
  </si>
  <si>
    <t xml:space="preserve">     Puerto Vidal</t>
  </si>
  <si>
    <t xml:space="preserve">     Viguí</t>
  </si>
  <si>
    <t xml:space="preserve">     Calovébora</t>
  </si>
  <si>
    <t xml:space="preserve">     El Alto</t>
  </si>
  <si>
    <t xml:space="preserve">     Río Luis</t>
  </si>
  <si>
    <t xml:space="preserve">     Rubén Cantú</t>
  </si>
  <si>
    <t xml:space="preserve">   Santiago</t>
  </si>
  <si>
    <t xml:space="preserve">     La Peña</t>
  </si>
  <si>
    <t xml:space="preserve">     Canto del Llano</t>
  </si>
  <si>
    <t xml:space="preserve">     Carlos Santana Ávila</t>
  </si>
  <si>
    <t xml:space="preserve">     San Martín de Porres</t>
  </si>
  <si>
    <t xml:space="preserve">     Santiago Este</t>
  </si>
  <si>
    <t xml:space="preserve">   Soná</t>
  </si>
  <si>
    <t xml:space="preserve">     El Marañón</t>
  </si>
  <si>
    <t xml:space="preserve">     Rodeo Viejo</t>
  </si>
  <si>
    <t xml:space="preserve">   Comarca Kuna Yala</t>
  </si>
  <si>
    <t xml:space="preserve">     Puerto Obaldía</t>
  </si>
  <si>
    <t xml:space="preserve">   Cémaco</t>
  </si>
  <si>
    <t xml:space="preserve">     Manuel Ortega</t>
  </si>
  <si>
    <t xml:space="preserve">   Sambú</t>
  </si>
  <si>
    <t xml:space="preserve">     Río Sábalo</t>
  </si>
  <si>
    <t xml:space="preserve">     Jingurudo</t>
  </si>
  <si>
    <t xml:space="preserve">   Mironó</t>
  </si>
  <si>
    <t xml:space="preserve">     Hato Culantro</t>
  </si>
  <si>
    <t xml:space="preserve">   Müna</t>
  </si>
  <si>
    <t xml:space="preserve">     Diko</t>
  </si>
  <si>
    <t xml:space="preserve">   Nole Duima</t>
  </si>
  <si>
    <t xml:space="preserve">     Hato Chamí</t>
  </si>
  <si>
    <t xml:space="preserve">     Jädaberi</t>
  </si>
  <si>
    <t xml:space="preserve">     Lajero</t>
  </si>
  <si>
    <t xml:space="preserve">   Ñürüm</t>
  </si>
  <si>
    <t xml:space="preserve">     Agua Salud</t>
  </si>
  <si>
    <t xml:space="preserve">     Cerro Pelado</t>
  </si>
  <si>
    <t xml:space="preserve">     El Paredón</t>
  </si>
  <si>
    <t xml:space="preserve">     Güibale</t>
  </si>
  <si>
    <t xml:space="preserve">     El Peñón</t>
  </si>
  <si>
    <t xml:space="preserve">   Kankintú</t>
  </si>
  <si>
    <t xml:space="preserve">     Tolote</t>
  </si>
  <si>
    <t xml:space="preserve">   Jirondai</t>
  </si>
  <si>
    <t xml:space="preserve">     Bürí</t>
  </si>
  <si>
    <t>Superficie (en hectáreas)</t>
  </si>
  <si>
    <t>TOTAL</t>
  </si>
  <si>
    <t xml:space="preserve">     Bocas del Toro (cabecera)</t>
  </si>
  <si>
    <t xml:space="preserve">     Almirante (cabecera)</t>
  </si>
  <si>
    <t xml:space="preserve">     Aguadulce (cabecera)</t>
  </si>
  <si>
    <t xml:space="preserve">     Antón (cabecera)</t>
  </si>
  <si>
    <t xml:space="preserve">     La Pintada (cabecera)</t>
  </si>
  <si>
    <t xml:space="preserve">     Penonomé (cabecera)</t>
  </si>
  <si>
    <t xml:space="preserve">     Miguel de la Borda (cabecera)</t>
  </si>
  <si>
    <t xml:space="preserve">     Dolega (cabecera)</t>
  </si>
  <si>
    <t xml:space="preserve">     Gualaca (cabecera)</t>
  </si>
  <si>
    <t xml:space="preserve">     La Palma (cabecera)</t>
  </si>
  <si>
    <t xml:space="preserve">     El Real de Santa María (cabecera)</t>
  </si>
  <si>
    <t xml:space="preserve">     Chitré (cabecera)</t>
  </si>
  <si>
    <t xml:space="preserve">     Las Minas (cabecera)</t>
  </si>
  <si>
    <t xml:space="preserve">     Los Pozos (cabecera)</t>
  </si>
  <si>
    <t xml:space="preserve">     Ocú (cabecera)</t>
  </si>
  <si>
    <t xml:space="preserve">     Guararé (cabecera)</t>
  </si>
  <si>
    <t xml:space="preserve">     La Villa de Los Santos (cabecera)</t>
  </si>
  <si>
    <t xml:space="preserve">     Macaracas (cabecera)</t>
  </si>
  <si>
    <t xml:space="preserve">     Pedasí (cabecera)</t>
  </si>
  <si>
    <t xml:space="preserve">     Pocrí (cabecera)</t>
  </si>
  <si>
    <t xml:space="preserve">     Arraiján (cabecera)</t>
  </si>
  <si>
    <t xml:space="preserve">     Capira (cabecera)</t>
  </si>
  <si>
    <t xml:space="preserve">     Chame (cabecera)</t>
  </si>
  <si>
    <t xml:space="preserve">     San Carlos (cabecera)</t>
  </si>
  <si>
    <t xml:space="preserve">     Cañazas (cabecera)</t>
  </si>
  <si>
    <t xml:space="preserve">     Las Palmas (cabecera)</t>
  </si>
  <si>
    <t xml:space="preserve">     Santa Fe (cabecera)</t>
  </si>
  <si>
    <t xml:space="preserve">     Santiago (cabecera)</t>
  </si>
  <si>
    <t xml:space="preserve">     Narganá (cabecera)</t>
  </si>
  <si>
    <t xml:space="preserve">     Chichica (cabecera)</t>
  </si>
  <si>
    <t xml:space="preserve">     Chepo (cabecera)</t>
  </si>
  <si>
    <t xml:space="preserve">Panamá Oeste </t>
  </si>
  <si>
    <t xml:space="preserve">     Gatú o Gatucito</t>
  </si>
  <si>
    <t>0.00 Cuando la cantidad es menor a la mitad de unidad o fracción decimal adoptada, para la expresión del dato.</t>
  </si>
  <si>
    <t>Cuadro 28. CEBOLLINA, EXPLOTACIONES, SUPERFICIE SEMBRADA, PERDIDA, MECANIZADA, COSECHA EN LA REPÚBLICA, SEGÚN PROVINCIA, COMARCA INDÍGENA, DISTRITO Y CORREGIMIENTO: AÑO AGRÍCOLA 2023/24</t>
  </si>
  <si>
    <t>NOTA: Las provincias, comarcas  indígenas, distritos o corregimientos que no registraron aportación, no fueron incluidos en el cuadro.</t>
  </si>
  <si>
    <t>Cosecha     
(En libras)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</si>
</sst>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2" borderId="1"/>
    <xf numFmtId="0" fontId="1" fillId="2" borderId="1"/>
    <xf numFmtId="0" fontId="1" fillId="2" borderId="1"/>
  </cellStyleXfs>
  <cellXfs count="27">
    <xf numFmtId="0" fontId="0" fillId="0" borderId="0" xfId="0"/>
    <xf numFmtId="0" fontId="4" fillId="4" borderId="0" xfId="0" applyFont="1" applyFill="1"/>
    <xf numFmtId="0" fontId="5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/>
    <xf numFmtId="165" fontId="3" fillId="4" borderId="1" xfId="44" applyNumberFormat="1" applyFont="1" applyFill="1" applyBorder="1" applyAlignment="1">
      <alignment horizontal="center" vertical="center" wrapText="1"/>
    </xf>
    <xf numFmtId="165" fontId="2" fillId="4" borderId="1" xfId="44" applyNumberFormat="1" applyFont="1" applyFill="1" applyBorder="1" applyAlignment="1">
      <alignment horizontal="left" vertical="center" wrapText="1"/>
    </xf>
    <xf numFmtId="165" fontId="2" fillId="4" borderId="4" xfId="44" applyNumberFormat="1" applyFont="1" applyFill="1" applyBorder="1" applyAlignment="1">
      <alignment horizontal="left" vertical="center" wrapText="1"/>
    </xf>
    <xf numFmtId="165" fontId="3" fillId="4" borderId="2" xfId="44" applyNumberFormat="1" applyFont="1" applyFill="1" applyBorder="1" applyAlignment="1">
      <alignment horizontal="right" vertical="center" wrapText="1"/>
    </xf>
    <xf numFmtId="43" fontId="3" fillId="4" borderId="2" xfId="44" applyNumberFormat="1" applyFont="1" applyFill="1" applyBorder="1" applyAlignment="1">
      <alignment horizontal="right" vertical="center" wrapText="1"/>
    </xf>
    <xf numFmtId="164" fontId="3" fillId="4" borderId="3" xfId="44" applyNumberFormat="1" applyFont="1" applyFill="1" applyBorder="1" applyAlignment="1">
      <alignment horizontal="right" vertical="center" wrapText="1"/>
    </xf>
    <xf numFmtId="165" fontId="2" fillId="4" borderId="2" xfId="44" applyNumberFormat="1" applyFont="1" applyFill="1" applyBorder="1" applyAlignment="1">
      <alignment horizontal="right" vertical="center" wrapText="1"/>
    </xf>
    <xf numFmtId="43" fontId="2" fillId="4" borderId="2" xfId="44" applyNumberFormat="1" applyFont="1" applyFill="1" applyBorder="1" applyAlignment="1">
      <alignment horizontal="right" vertical="center" wrapText="1"/>
    </xf>
    <xf numFmtId="164" fontId="2" fillId="4" borderId="3" xfId="44" applyNumberFormat="1" applyFont="1" applyFill="1" applyBorder="1" applyAlignment="1">
      <alignment horizontal="right" vertical="center" wrapText="1"/>
    </xf>
    <xf numFmtId="165" fontId="2" fillId="4" borderId="5" xfId="44" applyNumberFormat="1" applyFont="1" applyFill="1" applyBorder="1" applyAlignment="1">
      <alignment horizontal="right" vertical="center" wrapText="1"/>
    </xf>
    <xf numFmtId="43" fontId="2" fillId="4" borderId="5" xfId="44" applyNumberFormat="1" applyFont="1" applyFill="1" applyBorder="1" applyAlignment="1">
      <alignment horizontal="right" vertical="center" wrapText="1"/>
    </xf>
    <xf numFmtId="164" fontId="2" fillId="4" borderId="6" xfId="44" applyNumberFormat="1" applyFont="1" applyFill="1" applyBorder="1" applyAlignment="1">
      <alignment horizontal="right" vertical="center" wrapText="1"/>
    </xf>
    <xf numFmtId="164" fontId="6" fillId="3" borderId="7" xfId="44" applyNumberFormat="1" applyFont="1" applyFill="1" applyBorder="1" applyAlignment="1">
      <alignment horizontal="center" vertical="center" wrapText="1"/>
    </xf>
    <xf numFmtId="0" fontId="4" fillId="2" borderId="1" xfId="47" applyFont="1" applyBorder="1" applyAlignment="1">
      <alignment vertical="center"/>
    </xf>
    <xf numFmtId="0" fontId="4" fillId="4" borderId="0" xfId="0" applyFont="1" applyFill="1" applyAlignment="1">
      <alignment vertical="center"/>
    </xf>
    <xf numFmtId="49" fontId="4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2" fillId="4" borderId="1" xfId="46" applyFont="1" applyFill="1" applyBorder="1" applyAlignment="1">
      <alignment horizontal="left" vertical="center"/>
    </xf>
    <xf numFmtId="0" fontId="3" fillId="4" borderId="1" xfId="3" applyFont="1" applyFill="1" applyBorder="1" applyAlignment="1">
      <alignment horizontal="center" vertical="center" wrapText="1"/>
    </xf>
    <xf numFmtId="165" fontId="6" fillId="3" borderId="7" xfId="44" applyNumberFormat="1" applyFont="1" applyFill="1" applyBorder="1" applyAlignment="1">
      <alignment horizontal="center" vertical="center" wrapText="1"/>
    </xf>
    <xf numFmtId="164" fontId="6" fillId="3" borderId="7" xfId="44" applyNumberFormat="1" applyFont="1" applyFill="1" applyBorder="1" applyAlignment="1">
      <alignment horizontal="center" vertical="center"/>
    </xf>
    <xf numFmtId="0" fontId="6" fillId="3" borderId="7" xfId="45" applyFont="1" applyFill="1" applyBorder="1" applyAlignment="1">
      <alignment horizontal="center" vertical="center" wrapText="1"/>
    </xf>
  </cellXfs>
  <cellStyles count="48">
    <cellStyle name="Millares" xfId="44" builtinId="3"/>
    <cellStyle name="Normal" xfId="0" builtinId="0"/>
    <cellStyle name="Normal 2" xfId="47"/>
    <cellStyle name="style1749130342627" xfId="45"/>
    <cellStyle name="style1749130345081" xfId="46"/>
    <cellStyle name="style1749132742501" xfId="1"/>
    <cellStyle name="style1749132742642" xfId="2"/>
    <cellStyle name="style1749132742814" xfId="3"/>
    <cellStyle name="style1749132742908" xfId="4"/>
    <cellStyle name="style1749132743001" xfId="5"/>
    <cellStyle name="style1749132743095" xfId="6"/>
    <cellStyle name="style1749132743220" xfId="7"/>
    <cellStyle name="style1749132743361" xfId="8"/>
    <cellStyle name="style1749132743439" xfId="9"/>
    <cellStyle name="style1749132743548" xfId="10"/>
    <cellStyle name="style1749132743658" xfId="11"/>
    <cellStyle name="style1749132743767" xfId="12"/>
    <cellStyle name="style1749132743861" xfId="13"/>
    <cellStyle name="style1749132743955" xfId="14"/>
    <cellStyle name="style1749132744064" xfId="15"/>
    <cellStyle name="style1749132744158" xfId="16"/>
    <cellStyle name="style1749132744236" xfId="17"/>
    <cellStyle name="style1749132744314" xfId="18"/>
    <cellStyle name="style1749132744408" xfId="19"/>
    <cellStyle name="style1749132744502" xfId="20"/>
    <cellStyle name="style1749132744595" xfId="21"/>
    <cellStyle name="style1749132744689" xfId="22"/>
    <cellStyle name="style1749132744783" xfId="23"/>
    <cellStyle name="style1749132744861" xfId="24"/>
    <cellStyle name="style1749132745017" xfId="25"/>
    <cellStyle name="style1749132745127" xfId="26"/>
    <cellStyle name="style1749132745236" xfId="27"/>
    <cellStyle name="style1749132745517" xfId="28"/>
    <cellStyle name="style1749132745627" xfId="29"/>
    <cellStyle name="style1749132746252" xfId="30"/>
    <cellStyle name="style1749132746377" xfId="31"/>
    <cellStyle name="style1749132746455" xfId="32"/>
    <cellStyle name="style1749132746549" xfId="33"/>
    <cellStyle name="style1749132746642" xfId="34"/>
    <cellStyle name="style1749132746736" xfId="35"/>
    <cellStyle name="style1749132746846" xfId="36"/>
    <cellStyle name="style1749132746986" xfId="37"/>
    <cellStyle name="style1749132747064" xfId="38"/>
    <cellStyle name="style1749132747174" xfId="39"/>
    <cellStyle name="style1749132747814" xfId="40"/>
    <cellStyle name="style1749132747908" xfId="41"/>
    <cellStyle name="style1749132748002" xfId="42"/>
    <cellStyle name="style1749132748064" xfId="43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7"/>
  <sheetViews>
    <sheetView tabSelected="1" zoomScale="85" zoomScaleNormal="85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5" width="15" style="1" customWidth="1"/>
    <col min="6" max="6" width="15" style="4" customWidth="1"/>
    <col min="7" max="7" width="9.140625" style="4"/>
    <col min="8" max="16384" width="9.140625" style="1"/>
  </cols>
  <sheetData>
    <row r="1" spans="1:6" ht="60" customHeight="1" x14ac:dyDescent="0.2">
      <c r="A1" s="23" t="s">
        <v>350</v>
      </c>
      <c r="B1" s="23"/>
      <c r="C1" s="23"/>
      <c r="D1" s="23"/>
      <c r="E1" s="23"/>
      <c r="F1" s="23"/>
    </row>
    <row r="2" spans="1:6" ht="24" customHeight="1" x14ac:dyDescent="0.2">
      <c r="A2" s="26" t="s">
        <v>0</v>
      </c>
      <c r="B2" s="24" t="s">
        <v>1</v>
      </c>
      <c r="C2" s="25" t="s">
        <v>314</v>
      </c>
      <c r="D2" s="25"/>
      <c r="E2" s="25"/>
      <c r="F2" s="24" t="s">
        <v>352</v>
      </c>
    </row>
    <row r="3" spans="1:6" ht="30.75" customHeight="1" x14ac:dyDescent="0.2">
      <c r="A3" s="26"/>
      <c r="B3" s="24"/>
      <c r="C3" s="17" t="s">
        <v>2</v>
      </c>
      <c r="D3" s="17" t="s">
        <v>3</v>
      </c>
      <c r="E3" s="17" t="s">
        <v>4</v>
      </c>
      <c r="F3" s="24"/>
    </row>
    <row r="4" spans="1:6" ht="21" customHeight="1" x14ac:dyDescent="0.2">
      <c r="A4" s="5" t="s">
        <v>315</v>
      </c>
      <c r="B4" s="8">
        <f>SUM(B5+B22+B59+B76+B132+B153+B173+B200+B230+B285+B324+B328+B334)</f>
        <v>1619</v>
      </c>
      <c r="C4" s="9">
        <f>SUM(C5+C22+C59+C76+C132+C153+C173+C200+C230+C285+C324+C328+C334)</f>
        <v>40.244809689000007</v>
      </c>
      <c r="D4" s="9">
        <f>SUM(D5+D22+D59+D76+D132+D153+D173+D200+D230+D285+D324+D328+D334)</f>
        <v>2.7847865532288711</v>
      </c>
      <c r="E4" s="9">
        <f>SUM(E5+E22+E59+E76+E132+E153+E173+E200+E230+E285+E324+E328+E334)</f>
        <v>3.2659677629999999</v>
      </c>
      <c r="F4" s="10">
        <f>SUM(F5+F22+F59+F76+F132+F153+F173+F200+F230+F285+F324+F328+F334)</f>
        <v>638716.89999999979</v>
      </c>
    </row>
    <row r="5" spans="1:6" ht="21" customHeight="1" x14ac:dyDescent="0.2">
      <c r="A5" s="6" t="s">
        <v>8</v>
      </c>
      <c r="B5" s="8">
        <f>SUM(B6+B8+B15+B17)</f>
        <v>17</v>
      </c>
      <c r="C5" s="9">
        <f t="shared" ref="C5:F5" si="0">SUM(C6+C8+C15+C17)</f>
        <v>4.7158460000000001E-3</v>
      </c>
      <c r="D5" s="9">
        <f t="shared" si="0"/>
        <v>5.7376999999999992E-4</v>
      </c>
      <c r="E5" s="9">
        <f t="shared" si="0"/>
        <v>0</v>
      </c>
      <c r="F5" s="10">
        <f t="shared" si="0"/>
        <v>92.899999999999991</v>
      </c>
    </row>
    <row r="6" spans="1:6" ht="15" customHeight="1" x14ac:dyDescent="0.2">
      <c r="A6" s="6" t="s">
        <v>18</v>
      </c>
      <c r="B6" s="8">
        <v>1</v>
      </c>
      <c r="C6" s="9">
        <v>5.4639999999999997E-6</v>
      </c>
      <c r="D6" s="9">
        <v>0</v>
      </c>
      <c r="E6" s="9">
        <v>0</v>
      </c>
      <c r="F6" s="10">
        <v>0.25</v>
      </c>
    </row>
    <row r="7" spans="1:6" ht="15" customHeight="1" x14ac:dyDescent="0.2">
      <c r="A7" s="6" t="s">
        <v>316</v>
      </c>
      <c r="B7" s="11">
        <v>1</v>
      </c>
      <c r="C7" s="12">
        <v>5.4639999999999997E-6</v>
      </c>
      <c r="D7" s="12">
        <v>0</v>
      </c>
      <c r="E7" s="12">
        <v>0</v>
      </c>
      <c r="F7" s="13">
        <v>0.25</v>
      </c>
    </row>
    <row r="8" spans="1:6" ht="15" customHeight="1" x14ac:dyDescent="0.2">
      <c r="A8" s="6" t="s">
        <v>19</v>
      </c>
      <c r="B8" s="8">
        <v>8</v>
      </c>
      <c r="C8" s="9">
        <v>3.38797E-4</v>
      </c>
      <c r="D8" s="9">
        <v>2.7322E-5</v>
      </c>
      <c r="E8" s="9">
        <v>0</v>
      </c>
      <c r="F8" s="10">
        <v>7.75</v>
      </c>
    </row>
    <row r="9" spans="1:6" ht="15" customHeight="1" x14ac:dyDescent="0.2">
      <c r="A9" s="6" t="s">
        <v>20</v>
      </c>
      <c r="B9" s="11">
        <v>1</v>
      </c>
      <c r="C9" s="12">
        <v>5.4645000000000003E-5</v>
      </c>
      <c r="D9" s="12">
        <v>0</v>
      </c>
      <c r="E9" s="12">
        <v>0</v>
      </c>
      <c r="F9" s="13">
        <v>2.5</v>
      </c>
    </row>
    <row r="10" spans="1:6" ht="15" customHeight="1" x14ac:dyDescent="0.2">
      <c r="A10" s="6" t="s">
        <v>21</v>
      </c>
      <c r="B10" s="11">
        <v>2</v>
      </c>
      <c r="C10" s="12">
        <v>3.8250999999999997E-5</v>
      </c>
      <c r="D10" s="12">
        <v>2.7322E-5</v>
      </c>
      <c r="E10" s="12">
        <v>0</v>
      </c>
      <c r="F10" s="13">
        <v>0.5</v>
      </c>
    </row>
    <row r="11" spans="1:6" ht="15" customHeight="1" x14ac:dyDescent="0.2">
      <c r="A11" s="6" t="s">
        <v>22</v>
      </c>
      <c r="B11" s="11">
        <v>1</v>
      </c>
      <c r="C11" s="12">
        <v>1.6393E-5</v>
      </c>
      <c r="D11" s="12">
        <v>0</v>
      </c>
      <c r="E11" s="12">
        <v>0</v>
      </c>
      <c r="F11" s="13">
        <v>0.25</v>
      </c>
    </row>
    <row r="12" spans="1:6" ht="15" customHeight="1" x14ac:dyDescent="0.2">
      <c r="A12" s="6" t="s">
        <v>23</v>
      </c>
      <c r="B12" s="11">
        <v>2</v>
      </c>
      <c r="C12" s="12">
        <v>1.7486299999999998E-4</v>
      </c>
      <c r="D12" s="12">
        <v>0</v>
      </c>
      <c r="E12" s="12">
        <v>0</v>
      </c>
      <c r="F12" s="13">
        <v>2.5</v>
      </c>
    </row>
    <row r="13" spans="1:6" ht="15" customHeight="1" x14ac:dyDescent="0.2">
      <c r="A13" s="6" t="s">
        <v>24</v>
      </c>
      <c r="B13" s="11">
        <v>1</v>
      </c>
      <c r="C13" s="12">
        <v>2.1858E-5</v>
      </c>
      <c r="D13" s="12">
        <v>0</v>
      </c>
      <c r="E13" s="12">
        <v>0</v>
      </c>
      <c r="F13" s="13">
        <v>0.5</v>
      </c>
    </row>
    <row r="14" spans="1:6" ht="15" customHeight="1" x14ac:dyDescent="0.2">
      <c r="A14" s="6" t="s">
        <v>25</v>
      </c>
      <c r="B14" s="11">
        <v>1</v>
      </c>
      <c r="C14" s="12">
        <v>3.2787000000000003E-5</v>
      </c>
      <c r="D14" s="12">
        <v>0</v>
      </c>
      <c r="E14" s="12">
        <v>0</v>
      </c>
      <c r="F14" s="13">
        <v>1.5</v>
      </c>
    </row>
    <row r="15" spans="1:6" ht="15" customHeight="1" x14ac:dyDescent="0.2">
      <c r="A15" s="6" t="s">
        <v>26</v>
      </c>
      <c r="B15" s="8">
        <v>1</v>
      </c>
      <c r="C15" s="9">
        <v>1.0929000000000001E-4</v>
      </c>
      <c r="D15" s="9">
        <v>0</v>
      </c>
      <c r="E15" s="9">
        <v>0</v>
      </c>
      <c r="F15" s="10">
        <v>5</v>
      </c>
    </row>
    <row r="16" spans="1:6" ht="15" customHeight="1" x14ac:dyDescent="0.2">
      <c r="A16" s="6" t="s">
        <v>27</v>
      </c>
      <c r="B16" s="11">
        <v>1</v>
      </c>
      <c r="C16" s="12">
        <v>1.0929000000000001E-4</v>
      </c>
      <c r="D16" s="12">
        <v>0</v>
      </c>
      <c r="E16" s="12">
        <v>0</v>
      </c>
      <c r="F16" s="13">
        <v>5</v>
      </c>
    </row>
    <row r="17" spans="1:6" ht="15" customHeight="1" x14ac:dyDescent="0.2">
      <c r="A17" s="6" t="s">
        <v>28</v>
      </c>
      <c r="B17" s="8">
        <v>7</v>
      </c>
      <c r="C17" s="9">
        <v>4.2622950000000001E-3</v>
      </c>
      <c r="D17" s="9">
        <v>5.4644799999999994E-4</v>
      </c>
      <c r="E17" s="9">
        <v>0</v>
      </c>
      <c r="F17" s="10">
        <v>79.899999999999991</v>
      </c>
    </row>
    <row r="18" spans="1:6" ht="15" customHeight="1" x14ac:dyDescent="0.2">
      <c r="A18" s="6" t="s">
        <v>317</v>
      </c>
      <c r="B18" s="11">
        <v>4</v>
      </c>
      <c r="C18" s="12">
        <v>4.0437200000000001E-4</v>
      </c>
      <c r="D18" s="12">
        <v>0</v>
      </c>
      <c r="E18" s="12">
        <v>0</v>
      </c>
      <c r="F18" s="13">
        <v>9.5</v>
      </c>
    </row>
    <row r="19" spans="1:6" ht="15" customHeight="1" x14ac:dyDescent="0.2">
      <c r="A19" s="6" t="s">
        <v>29</v>
      </c>
      <c r="B19" s="11">
        <v>1</v>
      </c>
      <c r="C19" s="12">
        <v>3.2787000000000003E-5</v>
      </c>
      <c r="D19" s="12">
        <v>0</v>
      </c>
      <c r="E19" s="12">
        <v>0</v>
      </c>
      <c r="F19" s="13">
        <v>0.4</v>
      </c>
    </row>
    <row r="20" spans="1:6" ht="15" customHeight="1" x14ac:dyDescent="0.2">
      <c r="A20" s="6" t="s">
        <v>30</v>
      </c>
      <c r="B20" s="11">
        <v>1</v>
      </c>
      <c r="C20" s="12">
        <v>1.0928960000000001E-3</v>
      </c>
      <c r="D20" s="12">
        <v>0</v>
      </c>
      <c r="E20" s="12">
        <v>0</v>
      </c>
      <c r="F20" s="13">
        <v>20</v>
      </c>
    </row>
    <row r="21" spans="1:6" ht="15" customHeight="1" x14ac:dyDescent="0.2">
      <c r="A21" s="6" t="s">
        <v>31</v>
      </c>
      <c r="B21" s="11">
        <v>1</v>
      </c>
      <c r="C21" s="12">
        <v>2.7322399999999999E-3</v>
      </c>
      <c r="D21" s="12">
        <v>5.4644799999999994E-4</v>
      </c>
      <c r="E21" s="12">
        <v>0</v>
      </c>
      <c r="F21" s="13">
        <v>50</v>
      </c>
    </row>
    <row r="22" spans="1:6" ht="21" customHeight="1" x14ac:dyDescent="0.2">
      <c r="A22" s="6" t="s">
        <v>5</v>
      </c>
      <c r="B22" s="8">
        <f>SUM(B23+B26+B36+B42+B44+B47)</f>
        <v>335</v>
      </c>
      <c r="C22" s="9">
        <f t="shared" ref="C22:F22" si="1">SUM(C23+C26+C36+C42+C44+C47)</f>
        <v>6.3953616830000017</v>
      </c>
      <c r="D22" s="9">
        <f t="shared" si="1"/>
        <v>0.45566125829773108</v>
      </c>
      <c r="E22" s="9">
        <f t="shared" si="1"/>
        <v>0.23027322400000014</v>
      </c>
      <c r="F22" s="10">
        <f t="shared" si="1"/>
        <v>64482.889999999941</v>
      </c>
    </row>
    <row r="23" spans="1:6" ht="15" customHeight="1" x14ac:dyDescent="0.2">
      <c r="A23" s="6" t="s">
        <v>32</v>
      </c>
      <c r="B23" s="8">
        <v>2</v>
      </c>
      <c r="C23" s="9">
        <v>3.8251300000000002E-4</v>
      </c>
      <c r="D23" s="9">
        <v>0</v>
      </c>
      <c r="E23" s="9">
        <v>0</v>
      </c>
      <c r="F23" s="10">
        <v>8</v>
      </c>
    </row>
    <row r="24" spans="1:6" ht="15" customHeight="1" x14ac:dyDescent="0.2">
      <c r="A24" s="6" t="s">
        <v>318</v>
      </c>
      <c r="B24" s="11">
        <v>1</v>
      </c>
      <c r="C24" s="12">
        <v>1.6393399999999999E-4</v>
      </c>
      <c r="D24" s="12">
        <v>0</v>
      </c>
      <c r="E24" s="12">
        <v>0</v>
      </c>
      <c r="F24" s="13">
        <v>5</v>
      </c>
    </row>
    <row r="25" spans="1:6" ht="15" customHeight="1" x14ac:dyDescent="0.2">
      <c r="A25" s="6" t="s">
        <v>33</v>
      </c>
      <c r="B25" s="11">
        <v>1</v>
      </c>
      <c r="C25" s="12">
        <v>2.18579E-4</v>
      </c>
      <c r="D25" s="12">
        <v>0</v>
      </c>
      <c r="E25" s="12">
        <v>0</v>
      </c>
      <c r="F25" s="13">
        <v>3</v>
      </c>
    </row>
    <row r="26" spans="1:6" ht="15" customHeight="1" x14ac:dyDescent="0.2">
      <c r="A26" s="6" t="s">
        <v>34</v>
      </c>
      <c r="B26" s="8">
        <v>217</v>
      </c>
      <c r="C26" s="9">
        <v>3.6333398260000016</v>
      </c>
      <c r="D26" s="9">
        <v>0.42334431761989605</v>
      </c>
      <c r="E26" s="9">
        <v>0.23000000000000015</v>
      </c>
      <c r="F26" s="10">
        <v>57753.439999999937</v>
      </c>
    </row>
    <row r="27" spans="1:6" ht="15" customHeight="1" x14ac:dyDescent="0.2">
      <c r="A27" s="6" t="s">
        <v>319</v>
      </c>
      <c r="B27" s="11">
        <v>4</v>
      </c>
      <c r="C27" s="12">
        <v>3.3825139999999997E-3</v>
      </c>
      <c r="D27" s="12">
        <v>0</v>
      </c>
      <c r="E27" s="12">
        <v>0</v>
      </c>
      <c r="F27" s="13">
        <v>148.75</v>
      </c>
    </row>
    <row r="28" spans="1:6" ht="15" customHeight="1" x14ac:dyDescent="0.2">
      <c r="A28" s="6" t="s">
        <v>35</v>
      </c>
      <c r="B28" s="11">
        <v>29</v>
      </c>
      <c r="C28" s="12">
        <v>1.8219341000000003E-2</v>
      </c>
      <c r="D28" s="12">
        <v>5.0819643711843719E-4</v>
      </c>
      <c r="E28" s="12">
        <v>0</v>
      </c>
      <c r="F28" s="13">
        <v>625.25000000000011</v>
      </c>
    </row>
    <row r="29" spans="1:6" ht="15" customHeight="1" x14ac:dyDescent="0.2">
      <c r="A29" s="6" t="s">
        <v>36</v>
      </c>
      <c r="B29" s="11">
        <v>4</v>
      </c>
      <c r="C29" s="12">
        <v>1.14753E-4</v>
      </c>
      <c r="D29" s="12">
        <v>8.743100000000001E-5</v>
      </c>
      <c r="E29" s="12">
        <v>0</v>
      </c>
      <c r="F29" s="13">
        <v>1.25</v>
      </c>
    </row>
    <row r="30" spans="1:6" ht="15" customHeight="1" x14ac:dyDescent="0.2">
      <c r="A30" s="6" t="s">
        <v>37</v>
      </c>
      <c r="B30" s="11">
        <v>82</v>
      </c>
      <c r="C30" s="12">
        <v>1.3646231139999996</v>
      </c>
      <c r="D30" s="12">
        <v>0.16802191264166672</v>
      </c>
      <c r="E30" s="12">
        <v>0.23000000000000007</v>
      </c>
      <c r="F30" s="13">
        <v>11711.799999999997</v>
      </c>
    </row>
    <row r="31" spans="1:6" ht="15" customHeight="1" x14ac:dyDescent="0.2">
      <c r="A31" s="6" t="s">
        <v>38</v>
      </c>
      <c r="B31" s="11">
        <v>4</v>
      </c>
      <c r="C31" s="12">
        <v>5.0819600000000004E-4</v>
      </c>
      <c r="D31" s="12">
        <v>2.1857879999999998E-4</v>
      </c>
      <c r="E31" s="12">
        <v>0</v>
      </c>
      <c r="F31" s="13">
        <v>8.25</v>
      </c>
    </row>
    <row r="32" spans="1:6" ht="15" customHeight="1" x14ac:dyDescent="0.2">
      <c r="A32" s="6" t="s">
        <v>39</v>
      </c>
      <c r="B32" s="11">
        <v>11</v>
      </c>
      <c r="C32" s="12">
        <v>4.7486330000000004E-3</v>
      </c>
      <c r="D32" s="12">
        <v>4.3715800000000006E-5</v>
      </c>
      <c r="E32" s="12">
        <v>0</v>
      </c>
      <c r="F32" s="13">
        <v>127.63999999999999</v>
      </c>
    </row>
    <row r="33" spans="1:6" ht="15" customHeight="1" x14ac:dyDescent="0.2">
      <c r="A33" s="6" t="s">
        <v>40</v>
      </c>
      <c r="B33" s="11">
        <v>36</v>
      </c>
      <c r="C33" s="12">
        <v>0.95395628300000002</v>
      </c>
      <c r="D33" s="12">
        <v>0.20631147553333343</v>
      </c>
      <c r="E33" s="12">
        <v>0</v>
      </c>
      <c r="F33" s="13">
        <v>30199.500000000004</v>
      </c>
    </row>
    <row r="34" spans="1:6" ht="15" customHeight="1" x14ac:dyDescent="0.2">
      <c r="A34" s="6" t="s">
        <v>41</v>
      </c>
      <c r="B34" s="11">
        <v>7</v>
      </c>
      <c r="C34" s="12">
        <v>6.93989E-4</v>
      </c>
      <c r="D34" s="12">
        <v>7.1038399999999994E-5</v>
      </c>
      <c r="E34" s="12">
        <v>0</v>
      </c>
      <c r="F34" s="13">
        <v>14.499999999999998</v>
      </c>
    </row>
    <row r="35" spans="1:6" ht="15" customHeight="1" x14ac:dyDescent="0.2">
      <c r="A35" s="6" t="s">
        <v>42</v>
      </c>
      <c r="B35" s="11">
        <v>40</v>
      </c>
      <c r="C35" s="12">
        <v>1.2870930029999998</v>
      </c>
      <c r="D35" s="12">
        <v>4.8081969007777781E-2</v>
      </c>
      <c r="E35" s="12">
        <v>0</v>
      </c>
      <c r="F35" s="13">
        <v>14916.5</v>
      </c>
    </row>
    <row r="36" spans="1:6" ht="15" customHeight="1" x14ac:dyDescent="0.2">
      <c r="A36" s="6" t="s">
        <v>43</v>
      </c>
      <c r="B36" s="8">
        <v>18</v>
      </c>
      <c r="C36" s="9">
        <v>1.7829562850000003</v>
      </c>
      <c r="D36" s="9">
        <v>3.4426249999999997E-4</v>
      </c>
      <c r="E36" s="9">
        <v>0</v>
      </c>
      <c r="F36" s="10">
        <v>1619.4999999999998</v>
      </c>
    </row>
    <row r="37" spans="1:6" ht="15" customHeight="1" x14ac:dyDescent="0.2">
      <c r="A37" s="6" t="s">
        <v>320</v>
      </c>
      <c r="B37" s="11">
        <v>1</v>
      </c>
      <c r="C37" s="12">
        <v>1.0929E-5</v>
      </c>
      <c r="D37" s="12">
        <v>0</v>
      </c>
      <c r="E37" s="12">
        <v>0</v>
      </c>
      <c r="F37" s="13">
        <v>0.5</v>
      </c>
    </row>
    <row r="38" spans="1:6" ht="15" customHeight="1" x14ac:dyDescent="0.2">
      <c r="A38" s="6" t="s">
        <v>44</v>
      </c>
      <c r="B38" s="11">
        <v>3</v>
      </c>
      <c r="C38" s="12">
        <v>3.9344299999999999E-4</v>
      </c>
      <c r="D38" s="12">
        <v>0</v>
      </c>
      <c r="E38" s="12">
        <v>0</v>
      </c>
      <c r="F38" s="13">
        <v>7.5</v>
      </c>
    </row>
    <row r="39" spans="1:6" ht="15" customHeight="1" x14ac:dyDescent="0.2">
      <c r="A39" s="6" t="s">
        <v>45</v>
      </c>
      <c r="B39" s="11">
        <v>4</v>
      </c>
      <c r="C39" s="12">
        <v>0.27109289600000003</v>
      </c>
      <c r="D39" s="12">
        <v>0</v>
      </c>
      <c r="E39" s="12">
        <v>0</v>
      </c>
      <c r="F39" s="13">
        <v>938.50000000000011</v>
      </c>
    </row>
    <row r="40" spans="1:6" ht="15" customHeight="1" x14ac:dyDescent="0.2">
      <c r="A40" s="6" t="s">
        <v>46</v>
      </c>
      <c r="B40" s="11">
        <v>5</v>
      </c>
      <c r="C40" s="12">
        <v>8.3060100000000004E-4</v>
      </c>
      <c r="D40" s="12">
        <v>3.4426249999999997E-4</v>
      </c>
      <c r="E40" s="12">
        <v>0</v>
      </c>
      <c r="F40" s="13">
        <v>15</v>
      </c>
    </row>
    <row r="41" spans="1:6" ht="15" customHeight="1" x14ac:dyDescent="0.2">
      <c r="A41" s="6" t="s">
        <v>47</v>
      </c>
      <c r="B41" s="11">
        <v>5</v>
      </c>
      <c r="C41" s="12">
        <v>1.5106284159999999</v>
      </c>
      <c r="D41" s="12">
        <v>0</v>
      </c>
      <c r="E41" s="12">
        <v>0</v>
      </c>
      <c r="F41" s="13">
        <v>658</v>
      </c>
    </row>
    <row r="42" spans="1:6" ht="15" customHeight="1" x14ac:dyDescent="0.2">
      <c r="A42" s="6" t="s">
        <v>48</v>
      </c>
      <c r="B42" s="8">
        <v>1</v>
      </c>
      <c r="C42" s="9">
        <v>1.0928960000000001E-3</v>
      </c>
      <c r="D42" s="9">
        <v>0</v>
      </c>
      <c r="E42" s="9">
        <v>0</v>
      </c>
      <c r="F42" s="10">
        <v>50</v>
      </c>
    </row>
    <row r="43" spans="1:6" ht="15" customHeight="1" x14ac:dyDescent="0.2">
      <c r="A43" s="6" t="s">
        <v>49</v>
      </c>
      <c r="B43" s="11">
        <v>1</v>
      </c>
      <c r="C43" s="12">
        <v>1.0928960000000001E-3</v>
      </c>
      <c r="D43" s="12">
        <v>0</v>
      </c>
      <c r="E43" s="12">
        <v>0</v>
      </c>
      <c r="F43" s="13">
        <v>50</v>
      </c>
    </row>
    <row r="44" spans="1:6" ht="15" customHeight="1" x14ac:dyDescent="0.2">
      <c r="A44" s="6" t="s">
        <v>50</v>
      </c>
      <c r="B44" s="8">
        <v>4</v>
      </c>
      <c r="C44" s="9">
        <v>1.4316940000000001E-3</v>
      </c>
      <c r="D44" s="9">
        <v>0</v>
      </c>
      <c r="E44" s="9">
        <v>0</v>
      </c>
      <c r="F44" s="10">
        <v>41.5</v>
      </c>
    </row>
    <row r="45" spans="1:6" ht="15" customHeight="1" x14ac:dyDescent="0.2">
      <c r="A45" s="6" t="s">
        <v>51</v>
      </c>
      <c r="B45" s="11">
        <v>2</v>
      </c>
      <c r="C45" s="12">
        <v>1.0928960000000001E-3</v>
      </c>
      <c r="D45" s="12">
        <v>0</v>
      </c>
      <c r="E45" s="12">
        <v>0</v>
      </c>
      <c r="F45" s="13">
        <v>31</v>
      </c>
    </row>
    <row r="46" spans="1:6" ht="15" customHeight="1" x14ac:dyDescent="0.2">
      <c r="A46" s="6" t="s">
        <v>52</v>
      </c>
      <c r="B46" s="11">
        <v>2</v>
      </c>
      <c r="C46" s="12">
        <v>3.3879800000000002E-4</v>
      </c>
      <c r="D46" s="12">
        <v>0</v>
      </c>
      <c r="E46" s="12">
        <v>0</v>
      </c>
      <c r="F46" s="13">
        <v>10.5</v>
      </c>
    </row>
    <row r="47" spans="1:6" ht="15" customHeight="1" x14ac:dyDescent="0.2">
      <c r="A47" s="6" t="s">
        <v>53</v>
      </c>
      <c r="B47" s="8">
        <v>93</v>
      </c>
      <c r="C47" s="9">
        <v>0.97615846899999981</v>
      </c>
      <c r="D47" s="9">
        <v>3.197267817783498E-2</v>
      </c>
      <c r="E47" s="9">
        <v>2.7322399999999992E-4</v>
      </c>
      <c r="F47" s="10">
        <v>5010.4500000000016</v>
      </c>
    </row>
    <row r="48" spans="1:6" ht="15" customHeight="1" x14ac:dyDescent="0.2">
      <c r="A48" s="6" t="s">
        <v>321</v>
      </c>
      <c r="B48" s="11">
        <v>4</v>
      </c>
      <c r="C48" s="12">
        <v>1.0584699000000001E-2</v>
      </c>
      <c r="D48" s="12">
        <v>0</v>
      </c>
      <c r="E48" s="12">
        <v>0</v>
      </c>
      <c r="F48" s="13">
        <v>526.75</v>
      </c>
    </row>
    <row r="49" spans="1:6" ht="15" customHeight="1" x14ac:dyDescent="0.2">
      <c r="A49" s="6" t="s">
        <v>54</v>
      </c>
      <c r="B49" s="11">
        <v>1</v>
      </c>
      <c r="C49" s="12">
        <v>5.4639999999999997E-6</v>
      </c>
      <c r="D49" s="12">
        <v>0</v>
      </c>
      <c r="E49" s="12">
        <v>0</v>
      </c>
      <c r="F49" s="13">
        <v>0</v>
      </c>
    </row>
    <row r="50" spans="1:6" ht="15" customHeight="1" x14ac:dyDescent="0.2">
      <c r="A50" s="6" t="s">
        <v>55</v>
      </c>
      <c r="B50" s="11">
        <v>33</v>
      </c>
      <c r="C50" s="12">
        <v>0.85910382400000018</v>
      </c>
      <c r="D50" s="12">
        <v>2.0693989476666664E-2</v>
      </c>
      <c r="E50" s="12">
        <v>0</v>
      </c>
      <c r="F50" s="13">
        <v>3476.5000000000005</v>
      </c>
    </row>
    <row r="51" spans="1:6" ht="15" customHeight="1" x14ac:dyDescent="0.2">
      <c r="A51" s="6" t="s">
        <v>56</v>
      </c>
      <c r="B51" s="11">
        <v>5</v>
      </c>
      <c r="C51" s="12">
        <v>4.6448099999999999E-4</v>
      </c>
      <c r="D51" s="12">
        <v>0</v>
      </c>
      <c r="E51" s="12">
        <v>0</v>
      </c>
      <c r="F51" s="13">
        <v>9.6000000000000014</v>
      </c>
    </row>
    <row r="52" spans="1:6" ht="15" customHeight="1" x14ac:dyDescent="0.2">
      <c r="A52" s="6" t="s">
        <v>57</v>
      </c>
      <c r="B52" s="11">
        <v>16</v>
      </c>
      <c r="C52" s="12">
        <v>2.5366119999999999E-2</v>
      </c>
      <c r="D52" s="12">
        <v>8.5792339393939415E-4</v>
      </c>
      <c r="E52" s="12">
        <v>0</v>
      </c>
      <c r="F52" s="13">
        <v>161.85000000000005</v>
      </c>
    </row>
    <row r="53" spans="1:6" ht="15" customHeight="1" x14ac:dyDescent="0.2">
      <c r="A53" s="6" t="s">
        <v>58</v>
      </c>
      <c r="B53" s="11">
        <v>3</v>
      </c>
      <c r="C53" s="12">
        <v>1.0710380000000001E-3</v>
      </c>
      <c r="D53" s="12">
        <v>3.6065580722891569E-4</v>
      </c>
      <c r="E53" s="12">
        <v>0</v>
      </c>
      <c r="F53" s="13">
        <v>24.5</v>
      </c>
    </row>
    <row r="54" spans="1:6" ht="15" customHeight="1" x14ac:dyDescent="0.2">
      <c r="A54" s="6" t="s">
        <v>59</v>
      </c>
      <c r="B54" s="11">
        <v>3</v>
      </c>
      <c r="C54" s="12">
        <v>4.4808750000000005E-3</v>
      </c>
      <c r="D54" s="12">
        <v>1.6393499999999998E-5</v>
      </c>
      <c r="E54" s="12">
        <v>0</v>
      </c>
      <c r="F54" s="13">
        <v>8.5</v>
      </c>
    </row>
    <row r="55" spans="1:6" ht="15" customHeight="1" x14ac:dyDescent="0.2">
      <c r="A55" s="6" t="s">
        <v>60</v>
      </c>
      <c r="B55" s="11">
        <v>5</v>
      </c>
      <c r="C55" s="12">
        <v>3.8797800000000003E-4</v>
      </c>
      <c r="D55" s="12">
        <v>0</v>
      </c>
      <c r="E55" s="12">
        <v>0</v>
      </c>
      <c r="F55" s="13">
        <v>9.25</v>
      </c>
    </row>
    <row r="56" spans="1:6" ht="15" customHeight="1" x14ac:dyDescent="0.2">
      <c r="A56" s="6" t="s">
        <v>61</v>
      </c>
      <c r="B56" s="11">
        <v>7</v>
      </c>
      <c r="C56" s="12">
        <v>4.0382514999999994E-2</v>
      </c>
      <c r="D56" s="12">
        <v>3.8251499999999998E-5</v>
      </c>
      <c r="E56" s="12">
        <v>0</v>
      </c>
      <c r="F56" s="13">
        <v>526.5</v>
      </c>
    </row>
    <row r="57" spans="1:6" ht="15" customHeight="1" x14ac:dyDescent="0.2">
      <c r="A57" s="6" t="s">
        <v>62</v>
      </c>
      <c r="B57" s="11">
        <v>2</v>
      </c>
      <c r="C57" s="12">
        <v>6.93989E-4</v>
      </c>
      <c r="D57" s="12">
        <v>0</v>
      </c>
      <c r="E57" s="12">
        <v>0</v>
      </c>
      <c r="F57" s="13">
        <v>31.25</v>
      </c>
    </row>
    <row r="58" spans="1:6" ht="15" customHeight="1" x14ac:dyDescent="0.2">
      <c r="A58" s="6" t="s">
        <v>63</v>
      </c>
      <c r="B58" s="11">
        <v>14</v>
      </c>
      <c r="C58" s="12">
        <v>3.3617485999999995E-2</v>
      </c>
      <c r="D58" s="12">
        <v>1.00054645E-2</v>
      </c>
      <c r="E58" s="12">
        <v>2.7322400000000003E-4</v>
      </c>
      <c r="F58" s="13">
        <v>235.75</v>
      </c>
    </row>
    <row r="59" spans="1:6" ht="21" customHeight="1" x14ac:dyDescent="0.2">
      <c r="A59" s="6" t="s">
        <v>9</v>
      </c>
      <c r="B59" s="8">
        <f>SUM(B60+B68+B70+B73)</f>
        <v>32</v>
      </c>
      <c r="C59" s="9">
        <f t="shared" ref="C59:F59" si="2">SUM(C60+C68+C70+C73)</f>
        <v>2.7918028000000001E-2</v>
      </c>
      <c r="D59" s="9">
        <f t="shared" si="2"/>
        <v>3.0273219999999998E-3</v>
      </c>
      <c r="E59" s="9">
        <f t="shared" si="2"/>
        <v>0.02</v>
      </c>
      <c r="F59" s="10">
        <f t="shared" si="2"/>
        <v>717.35</v>
      </c>
    </row>
    <row r="60" spans="1:6" ht="15" customHeight="1" x14ac:dyDescent="0.2">
      <c r="A60" s="6" t="s">
        <v>64</v>
      </c>
      <c r="B60" s="8">
        <v>17</v>
      </c>
      <c r="C60" s="9">
        <v>5.6830200000000002E-4</v>
      </c>
      <c r="D60" s="9">
        <v>1.6392999999999997E-5</v>
      </c>
      <c r="E60" s="9">
        <v>0</v>
      </c>
      <c r="F60" s="10">
        <v>14.450000000000003</v>
      </c>
    </row>
    <row r="61" spans="1:6" ht="15" customHeight="1" x14ac:dyDescent="0.2">
      <c r="A61" s="6" t="s">
        <v>65</v>
      </c>
      <c r="B61" s="11">
        <v>3</v>
      </c>
      <c r="C61" s="12">
        <v>1.4754100000000003E-4</v>
      </c>
      <c r="D61" s="12">
        <v>0</v>
      </c>
      <c r="E61" s="12">
        <v>0</v>
      </c>
      <c r="F61" s="13">
        <v>3.3000000000000003</v>
      </c>
    </row>
    <row r="62" spans="1:6" ht="15" customHeight="1" x14ac:dyDescent="0.2">
      <c r="A62" s="6" t="s">
        <v>66</v>
      </c>
      <c r="B62" s="11">
        <v>1</v>
      </c>
      <c r="C62" s="12">
        <v>1.6393E-5</v>
      </c>
      <c r="D62" s="12">
        <v>0</v>
      </c>
      <c r="E62" s="12">
        <v>0</v>
      </c>
      <c r="F62" s="13">
        <v>0.4</v>
      </c>
    </row>
    <row r="63" spans="1:6" ht="15" customHeight="1" x14ac:dyDescent="0.2">
      <c r="A63" s="6" t="s">
        <v>67</v>
      </c>
      <c r="B63" s="11">
        <v>4</v>
      </c>
      <c r="C63" s="12">
        <v>9.2896E-5</v>
      </c>
      <c r="D63" s="12">
        <v>0</v>
      </c>
      <c r="E63" s="12">
        <v>0</v>
      </c>
      <c r="F63" s="13">
        <v>4.25</v>
      </c>
    </row>
    <row r="64" spans="1:6" ht="15" customHeight="1" x14ac:dyDescent="0.2">
      <c r="A64" s="6" t="s">
        <v>68</v>
      </c>
      <c r="B64" s="11">
        <v>3</v>
      </c>
      <c r="C64" s="12">
        <v>1.6939799999999999E-4</v>
      </c>
      <c r="D64" s="12">
        <v>1.6392999999999997E-5</v>
      </c>
      <c r="E64" s="12">
        <v>0</v>
      </c>
      <c r="F64" s="13">
        <v>3.5</v>
      </c>
    </row>
    <row r="65" spans="1:6" ht="15" customHeight="1" x14ac:dyDescent="0.2">
      <c r="A65" s="6" t="s">
        <v>69</v>
      </c>
      <c r="B65" s="11">
        <v>1</v>
      </c>
      <c r="C65" s="12">
        <v>8.1966999999999996E-5</v>
      </c>
      <c r="D65" s="12">
        <v>0</v>
      </c>
      <c r="E65" s="12">
        <v>0</v>
      </c>
      <c r="F65" s="13">
        <v>2</v>
      </c>
    </row>
    <row r="66" spans="1:6" ht="15" customHeight="1" x14ac:dyDescent="0.2">
      <c r="A66" s="6" t="s">
        <v>70</v>
      </c>
      <c r="B66" s="11">
        <v>3</v>
      </c>
      <c r="C66" s="12">
        <v>3.8250000000000001E-5</v>
      </c>
      <c r="D66" s="12">
        <v>0</v>
      </c>
      <c r="E66" s="12">
        <v>0</v>
      </c>
      <c r="F66" s="13">
        <v>0.25</v>
      </c>
    </row>
    <row r="67" spans="1:6" ht="15" customHeight="1" x14ac:dyDescent="0.2">
      <c r="A67" s="6" t="s">
        <v>71</v>
      </c>
      <c r="B67" s="11">
        <v>2</v>
      </c>
      <c r="C67" s="12">
        <v>2.1857000000000001E-5</v>
      </c>
      <c r="D67" s="12">
        <v>0</v>
      </c>
      <c r="E67" s="12">
        <v>0</v>
      </c>
      <c r="F67" s="13">
        <v>0.75</v>
      </c>
    </row>
    <row r="68" spans="1:6" ht="15" customHeight="1" x14ac:dyDescent="0.2">
      <c r="A68" s="6" t="s">
        <v>72</v>
      </c>
      <c r="B68" s="8">
        <v>1</v>
      </c>
      <c r="C68" s="9">
        <v>5.4645000000000003E-5</v>
      </c>
      <c r="D68" s="9">
        <v>5.4644999999999996E-5</v>
      </c>
      <c r="E68" s="9">
        <v>0</v>
      </c>
      <c r="F68" s="10">
        <v>0</v>
      </c>
    </row>
    <row r="69" spans="1:6" ht="15" customHeight="1" x14ac:dyDescent="0.2">
      <c r="A69" s="6" t="s">
        <v>73</v>
      </c>
      <c r="B69" s="11">
        <v>1</v>
      </c>
      <c r="C69" s="12">
        <v>5.4645000000000003E-5</v>
      </c>
      <c r="D69" s="12">
        <v>5.4644999999999996E-5</v>
      </c>
      <c r="E69" s="12">
        <v>0</v>
      </c>
      <c r="F69" s="13">
        <v>0</v>
      </c>
    </row>
    <row r="70" spans="1:6" ht="15" customHeight="1" x14ac:dyDescent="0.2">
      <c r="A70" s="6" t="s">
        <v>74</v>
      </c>
      <c r="B70" s="8">
        <v>5</v>
      </c>
      <c r="C70" s="9">
        <v>7.9235000000000004E-4</v>
      </c>
      <c r="D70" s="9">
        <v>0</v>
      </c>
      <c r="E70" s="9">
        <v>0</v>
      </c>
      <c r="F70" s="10">
        <v>29.399999999999995</v>
      </c>
    </row>
    <row r="71" spans="1:6" ht="15" customHeight="1" x14ac:dyDescent="0.2">
      <c r="A71" s="6" t="s">
        <v>322</v>
      </c>
      <c r="B71" s="11">
        <v>2</v>
      </c>
      <c r="C71" s="12">
        <v>6.5573800000000011E-4</v>
      </c>
      <c r="D71" s="12">
        <v>0</v>
      </c>
      <c r="E71" s="12">
        <v>0</v>
      </c>
      <c r="F71" s="13">
        <v>27</v>
      </c>
    </row>
    <row r="72" spans="1:6" ht="15" customHeight="1" x14ac:dyDescent="0.2">
      <c r="A72" s="6" t="s">
        <v>75</v>
      </c>
      <c r="B72" s="11">
        <v>3</v>
      </c>
      <c r="C72" s="12">
        <v>1.3661200000000001E-4</v>
      </c>
      <c r="D72" s="12">
        <v>0</v>
      </c>
      <c r="E72" s="12">
        <v>0</v>
      </c>
      <c r="F72" s="13">
        <v>2.4000000000000004</v>
      </c>
    </row>
    <row r="73" spans="1:6" ht="15" customHeight="1" x14ac:dyDescent="0.2">
      <c r="A73" s="6" t="s">
        <v>76</v>
      </c>
      <c r="B73" s="8">
        <v>9</v>
      </c>
      <c r="C73" s="9">
        <v>2.6502731000000002E-2</v>
      </c>
      <c r="D73" s="9">
        <v>2.956284E-3</v>
      </c>
      <c r="E73" s="9">
        <v>0.02</v>
      </c>
      <c r="F73" s="10">
        <v>673.5</v>
      </c>
    </row>
    <row r="74" spans="1:6" ht="15" customHeight="1" x14ac:dyDescent="0.2">
      <c r="A74" s="6" t="s">
        <v>77</v>
      </c>
      <c r="B74" s="11">
        <v>2</v>
      </c>
      <c r="C74" s="12">
        <v>2.0027322E-2</v>
      </c>
      <c r="D74" s="12">
        <v>2E-3</v>
      </c>
      <c r="E74" s="12">
        <v>0.02</v>
      </c>
      <c r="F74" s="13">
        <v>542</v>
      </c>
    </row>
    <row r="75" spans="1:6" ht="15" customHeight="1" x14ac:dyDescent="0.2">
      <c r="A75" s="6" t="s">
        <v>78</v>
      </c>
      <c r="B75" s="11">
        <v>7</v>
      </c>
      <c r="C75" s="12">
        <v>6.4754090000000005E-3</v>
      </c>
      <c r="D75" s="12">
        <v>9.5628400000000006E-4</v>
      </c>
      <c r="E75" s="12">
        <v>0</v>
      </c>
      <c r="F75" s="13">
        <v>131.5</v>
      </c>
    </row>
    <row r="76" spans="1:6" ht="21" customHeight="1" x14ac:dyDescent="0.2">
      <c r="A76" s="6" t="s">
        <v>6</v>
      </c>
      <c r="B76" s="8">
        <f>SUM(B77+B81+B86+B88+B94+B98+B107+B113+B117+B122+B124+B127)</f>
        <v>118</v>
      </c>
      <c r="C76" s="9">
        <f t="shared" ref="C76:F76" si="3">SUM(C77+C81+C86+C88+C94+C98+C107+C113+C117+C122+C124+C127)</f>
        <v>13.060885239000005</v>
      </c>
      <c r="D76" s="9">
        <f t="shared" si="3"/>
        <v>0.27918786765000003</v>
      </c>
      <c r="E76" s="9">
        <f t="shared" si="3"/>
        <v>1.4440005499999999</v>
      </c>
      <c r="F76" s="10">
        <f t="shared" si="3"/>
        <v>295642.14999999997</v>
      </c>
    </row>
    <row r="77" spans="1:6" ht="15" customHeight="1" x14ac:dyDescent="0.2">
      <c r="A77" s="6" t="s">
        <v>79</v>
      </c>
      <c r="B77" s="8">
        <v>3</v>
      </c>
      <c r="C77" s="9">
        <v>7.9234900000000013E-4</v>
      </c>
      <c r="D77" s="9">
        <v>0</v>
      </c>
      <c r="E77" s="9">
        <v>0</v>
      </c>
      <c r="F77" s="10">
        <v>19</v>
      </c>
    </row>
    <row r="78" spans="1:6" ht="15" customHeight="1" x14ac:dyDescent="0.2">
      <c r="A78" s="6" t="s">
        <v>80</v>
      </c>
      <c r="B78" s="11">
        <v>1</v>
      </c>
      <c r="C78" s="12">
        <v>5.4644800000000005E-4</v>
      </c>
      <c r="D78" s="12">
        <v>0</v>
      </c>
      <c r="E78" s="12">
        <v>0</v>
      </c>
      <c r="F78" s="13">
        <v>15</v>
      </c>
    </row>
    <row r="79" spans="1:6" ht="15" customHeight="1" x14ac:dyDescent="0.2">
      <c r="A79" s="6" t="s">
        <v>81</v>
      </c>
      <c r="B79" s="11">
        <v>1</v>
      </c>
      <c r="C79" s="12">
        <v>8.1966999999999996E-5</v>
      </c>
      <c r="D79" s="12">
        <v>0</v>
      </c>
      <c r="E79" s="12">
        <v>0</v>
      </c>
      <c r="F79" s="13">
        <v>2</v>
      </c>
    </row>
    <row r="80" spans="1:6" ht="15" customHeight="1" x14ac:dyDescent="0.2">
      <c r="A80" s="6" t="s">
        <v>82</v>
      </c>
      <c r="B80" s="11">
        <v>1</v>
      </c>
      <c r="C80" s="12">
        <v>1.6393399999999999E-4</v>
      </c>
      <c r="D80" s="12">
        <v>0</v>
      </c>
      <c r="E80" s="12">
        <v>0</v>
      </c>
      <c r="F80" s="13">
        <v>2</v>
      </c>
    </row>
    <row r="81" spans="1:6" ht="15" customHeight="1" x14ac:dyDescent="0.2">
      <c r="A81" s="6" t="s">
        <v>83</v>
      </c>
      <c r="B81" s="8">
        <v>6</v>
      </c>
      <c r="C81" s="9">
        <v>1.8797810000000001E-3</v>
      </c>
      <c r="D81" s="9">
        <v>2.7322400000000008E-5</v>
      </c>
      <c r="E81" s="9">
        <v>0</v>
      </c>
      <c r="F81" s="10">
        <v>49.7</v>
      </c>
    </row>
    <row r="82" spans="1:6" ht="15" customHeight="1" x14ac:dyDescent="0.2">
      <c r="A82" s="6" t="s">
        <v>84</v>
      </c>
      <c r="B82" s="11">
        <v>1</v>
      </c>
      <c r="C82" s="12">
        <v>4.3715799999999999E-4</v>
      </c>
      <c r="D82" s="12">
        <v>0</v>
      </c>
      <c r="E82" s="12">
        <v>0</v>
      </c>
      <c r="F82" s="13">
        <v>12</v>
      </c>
    </row>
    <row r="83" spans="1:6" ht="15" customHeight="1" x14ac:dyDescent="0.2">
      <c r="A83" s="6" t="s">
        <v>85</v>
      </c>
      <c r="B83" s="11">
        <v>1</v>
      </c>
      <c r="C83" s="12">
        <v>1.6393E-5</v>
      </c>
      <c r="D83" s="12">
        <v>0</v>
      </c>
      <c r="E83" s="12">
        <v>0</v>
      </c>
      <c r="F83" s="13">
        <v>0.45</v>
      </c>
    </row>
    <row r="84" spans="1:6" ht="15" customHeight="1" x14ac:dyDescent="0.2">
      <c r="A84" s="6" t="s">
        <v>86</v>
      </c>
      <c r="B84" s="11">
        <v>3</v>
      </c>
      <c r="C84" s="12">
        <v>1.31694E-3</v>
      </c>
      <c r="D84" s="12">
        <v>2.7322400000000001E-5</v>
      </c>
      <c r="E84" s="12">
        <v>0</v>
      </c>
      <c r="F84" s="13">
        <v>34.25</v>
      </c>
    </row>
    <row r="85" spans="1:6" ht="15" customHeight="1" x14ac:dyDescent="0.2">
      <c r="A85" s="6" t="s">
        <v>87</v>
      </c>
      <c r="B85" s="11">
        <v>1</v>
      </c>
      <c r="C85" s="12">
        <v>1.0929000000000001E-4</v>
      </c>
      <c r="D85" s="12">
        <v>0</v>
      </c>
      <c r="E85" s="12">
        <v>0</v>
      </c>
      <c r="F85" s="13">
        <v>3</v>
      </c>
    </row>
    <row r="86" spans="1:6" ht="15" customHeight="1" x14ac:dyDescent="0.2">
      <c r="A86" s="6" t="s">
        <v>88</v>
      </c>
      <c r="B86" s="8">
        <v>1</v>
      </c>
      <c r="C86" s="9">
        <v>3.4972699999999998E-4</v>
      </c>
      <c r="D86" s="9">
        <v>2.1857937499999999E-5</v>
      </c>
      <c r="E86" s="9">
        <v>0</v>
      </c>
      <c r="F86" s="10">
        <v>0</v>
      </c>
    </row>
    <row r="87" spans="1:6" ht="15" customHeight="1" x14ac:dyDescent="0.2">
      <c r="A87" s="6" t="s">
        <v>89</v>
      </c>
      <c r="B87" s="11">
        <v>1</v>
      </c>
      <c r="C87" s="12">
        <v>3.4972699999999998E-4</v>
      </c>
      <c r="D87" s="12">
        <v>2.1857937499999999E-5</v>
      </c>
      <c r="E87" s="12">
        <v>0</v>
      </c>
      <c r="F87" s="13">
        <v>0</v>
      </c>
    </row>
    <row r="88" spans="1:6" ht="15" customHeight="1" x14ac:dyDescent="0.2">
      <c r="A88" s="6" t="s">
        <v>90</v>
      </c>
      <c r="B88" s="8">
        <v>16</v>
      </c>
      <c r="C88" s="9">
        <v>0.55585245799999994</v>
      </c>
      <c r="D88" s="9">
        <v>0.10794251360000001</v>
      </c>
      <c r="E88" s="9">
        <v>0</v>
      </c>
      <c r="F88" s="10">
        <v>7103.6500000000015</v>
      </c>
    </row>
    <row r="89" spans="1:6" ht="15" customHeight="1" x14ac:dyDescent="0.2">
      <c r="A89" s="6" t="s">
        <v>91</v>
      </c>
      <c r="B89" s="11">
        <v>9</v>
      </c>
      <c r="C89" s="12">
        <v>0.49114754099999997</v>
      </c>
      <c r="D89" s="12">
        <v>7.7669289599999997E-2</v>
      </c>
      <c r="E89" s="12">
        <v>0</v>
      </c>
      <c r="F89" s="13">
        <v>6227.5</v>
      </c>
    </row>
    <row r="90" spans="1:6" ht="15" customHeight="1" x14ac:dyDescent="0.2">
      <c r="A90" s="6" t="s">
        <v>92</v>
      </c>
      <c r="B90" s="11">
        <v>1</v>
      </c>
      <c r="C90" s="12">
        <v>0.03</v>
      </c>
      <c r="D90" s="12">
        <v>0</v>
      </c>
      <c r="E90" s="12">
        <v>0</v>
      </c>
      <c r="F90" s="13">
        <v>750</v>
      </c>
    </row>
    <row r="91" spans="1:6" ht="15" customHeight="1" x14ac:dyDescent="0.2">
      <c r="A91" s="6" t="s">
        <v>93</v>
      </c>
      <c r="B91" s="11">
        <v>1</v>
      </c>
      <c r="C91" s="12">
        <v>5.4639999999999997E-6</v>
      </c>
      <c r="D91" s="12">
        <v>0</v>
      </c>
      <c r="E91" s="12">
        <v>0</v>
      </c>
      <c r="F91" s="13">
        <v>0.15</v>
      </c>
    </row>
    <row r="92" spans="1:6" ht="15" customHeight="1" x14ac:dyDescent="0.2">
      <c r="A92" s="6" t="s">
        <v>94</v>
      </c>
      <c r="B92" s="11">
        <v>1</v>
      </c>
      <c r="C92" s="12">
        <v>0.03</v>
      </c>
      <c r="D92" s="12">
        <v>0.03</v>
      </c>
      <c r="E92" s="12">
        <v>0</v>
      </c>
      <c r="F92" s="13">
        <v>0</v>
      </c>
    </row>
    <row r="93" spans="1:6" ht="15" customHeight="1" x14ac:dyDescent="0.2">
      <c r="A93" s="6" t="s">
        <v>95</v>
      </c>
      <c r="B93" s="11">
        <v>4</v>
      </c>
      <c r="C93" s="12">
        <v>4.6994530000000001E-3</v>
      </c>
      <c r="D93" s="12">
        <v>2.7322400000000008E-4</v>
      </c>
      <c r="E93" s="12">
        <v>0</v>
      </c>
      <c r="F93" s="13">
        <v>126</v>
      </c>
    </row>
    <row r="94" spans="1:6" ht="15" customHeight="1" x14ac:dyDescent="0.2">
      <c r="A94" s="6" t="s">
        <v>96</v>
      </c>
      <c r="B94" s="8">
        <v>3</v>
      </c>
      <c r="C94" s="9">
        <v>4.6448100000000004E-4</v>
      </c>
      <c r="D94" s="9">
        <v>0</v>
      </c>
      <c r="E94" s="9">
        <v>0</v>
      </c>
      <c r="F94" s="10">
        <v>12.600000000000001</v>
      </c>
    </row>
    <row r="95" spans="1:6" ht="15" customHeight="1" x14ac:dyDescent="0.2">
      <c r="A95" s="6" t="s">
        <v>97</v>
      </c>
      <c r="B95" s="11">
        <v>1</v>
      </c>
      <c r="C95" s="12">
        <v>1.0929E-5</v>
      </c>
      <c r="D95" s="12">
        <v>0</v>
      </c>
      <c r="E95" s="12">
        <v>0</v>
      </c>
      <c r="F95" s="13">
        <v>0.3</v>
      </c>
    </row>
    <row r="96" spans="1:6" ht="15" customHeight="1" x14ac:dyDescent="0.2">
      <c r="A96" s="6" t="s">
        <v>98</v>
      </c>
      <c r="B96" s="11">
        <v>1</v>
      </c>
      <c r="C96" s="12">
        <v>1.0929E-5</v>
      </c>
      <c r="D96" s="12">
        <v>0</v>
      </c>
      <c r="E96" s="12">
        <v>0</v>
      </c>
      <c r="F96" s="13">
        <v>0.3</v>
      </c>
    </row>
    <row r="97" spans="1:6" ht="15" customHeight="1" x14ac:dyDescent="0.2">
      <c r="A97" s="6" t="s">
        <v>99</v>
      </c>
      <c r="B97" s="11">
        <v>1</v>
      </c>
      <c r="C97" s="12">
        <v>4.4262300000000001E-4</v>
      </c>
      <c r="D97" s="12">
        <v>0</v>
      </c>
      <c r="E97" s="12">
        <v>0</v>
      </c>
      <c r="F97" s="13">
        <v>12</v>
      </c>
    </row>
    <row r="98" spans="1:6" ht="15" customHeight="1" x14ac:dyDescent="0.2">
      <c r="A98" s="6" t="s">
        <v>100</v>
      </c>
      <c r="B98" s="8">
        <v>19</v>
      </c>
      <c r="C98" s="9">
        <v>1.0644805000000002E-2</v>
      </c>
      <c r="D98" s="9">
        <v>7.1037000000000004E-5</v>
      </c>
      <c r="E98" s="9">
        <v>0</v>
      </c>
      <c r="F98" s="10">
        <v>310.7</v>
      </c>
    </row>
    <row r="99" spans="1:6" ht="15" customHeight="1" x14ac:dyDescent="0.2">
      <c r="A99" s="6" t="s">
        <v>101</v>
      </c>
      <c r="B99" s="11">
        <v>1</v>
      </c>
      <c r="C99" s="12">
        <v>1.6393E-5</v>
      </c>
      <c r="D99" s="12">
        <v>0</v>
      </c>
      <c r="E99" s="12">
        <v>0</v>
      </c>
      <c r="F99" s="13">
        <v>0</v>
      </c>
    </row>
    <row r="100" spans="1:6" ht="15" customHeight="1" x14ac:dyDescent="0.2">
      <c r="A100" s="6" t="s">
        <v>102</v>
      </c>
      <c r="B100" s="11">
        <v>1</v>
      </c>
      <c r="C100" s="12">
        <v>1.6393399999999999E-4</v>
      </c>
      <c r="D100" s="12">
        <v>0</v>
      </c>
      <c r="E100" s="12">
        <v>0</v>
      </c>
      <c r="F100" s="13">
        <v>3</v>
      </c>
    </row>
    <row r="101" spans="1:6" ht="15" customHeight="1" x14ac:dyDescent="0.2">
      <c r="A101" s="6" t="s">
        <v>103</v>
      </c>
      <c r="B101" s="11">
        <v>3</v>
      </c>
      <c r="C101" s="12">
        <v>1.0060109000000001E-2</v>
      </c>
      <c r="D101" s="12">
        <v>3.8250999999999997E-5</v>
      </c>
      <c r="E101" s="12">
        <v>0</v>
      </c>
      <c r="F101" s="13">
        <v>300.5</v>
      </c>
    </row>
    <row r="102" spans="1:6" ht="15" customHeight="1" x14ac:dyDescent="0.2">
      <c r="A102" s="6" t="s">
        <v>104</v>
      </c>
      <c r="B102" s="11">
        <v>3</v>
      </c>
      <c r="C102" s="12">
        <v>6.5573000000000004E-5</v>
      </c>
      <c r="D102" s="12">
        <v>0</v>
      </c>
      <c r="E102" s="12">
        <v>0</v>
      </c>
      <c r="F102" s="13">
        <v>1.7</v>
      </c>
    </row>
    <row r="103" spans="1:6" ht="15" customHeight="1" x14ac:dyDescent="0.2">
      <c r="A103" s="6" t="s">
        <v>105</v>
      </c>
      <c r="B103" s="11">
        <v>1</v>
      </c>
      <c r="C103" s="12">
        <v>5.4639999999999997E-6</v>
      </c>
      <c r="D103" s="12">
        <v>5.4639999999999997E-6</v>
      </c>
      <c r="E103" s="12">
        <v>0</v>
      </c>
      <c r="F103" s="13">
        <v>0</v>
      </c>
    </row>
    <row r="104" spans="1:6" ht="15" customHeight="1" x14ac:dyDescent="0.2">
      <c r="A104" s="6" t="s">
        <v>106</v>
      </c>
      <c r="B104" s="11">
        <v>6</v>
      </c>
      <c r="C104" s="12">
        <v>1.6939800000000002E-4</v>
      </c>
      <c r="D104" s="12">
        <v>2.7322E-5</v>
      </c>
      <c r="E104" s="12">
        <v>0</v>
      </c>
      <c r="F104" s="13">
        <v>1</v>
      </c>
    </row>
    <row r="105" spans="1:6" ht="15" customHeight="1" x14ac:dyDescent="0.2">
      <c r="A105" s="6" t="s">
        <v>107</v>
      </c>
      <c r="B105" s="11">
        <v>3</v>
      </c>
      <c r="C105" s="12">
        <v>1.4207600000000001E-4</v>
      </c>
      <c r="D105" s="12">
        <v>0</v>
      </c>
      <c r="E105" s="12">
        <v>0</v>
      </c>
      <c r="F105" s="13">
        <v>3.8999999999999995</v>
      </c>
    </row>
    <row r="106" spans="1:6" ht="15" customHeight="1" x14ac:dyDescent="0.2">
      <c r="A106" s="6" t="s">
        <v>108</v>
      </c>
      <c r="B106" s="11">
        <v>1</v>
      </c>
      <c r="C106" s="12">
        <v>2.1858E-5</v>
      </c>
      <c r="D106" s="12">
        <v>0</v>
      </c>
      <c r="E106" s="12">
        <v>0</v>
      </c>
      <c r="F106" s="13">
        <v>0.6</v>
      </c>
    </row>
    <row r="107" spans="1:6" ht="15" customHeight="1" x14ac:dyDescent="0.2">
      <c r="A107" s="6" t="s">
        <v>109</v>
      </c>
      <c r="B107" s="8">
        <v>10</v>
      </c>
      <c r="C107" s="9">
        <v>8.6497267000000003E-2</v>
      </c>
      <c r="D107" s="9">
        <v>0</v>
      </c>
      <c r="E107" s="9">
        <v>0.05</v>
      </c>
      <c r="F107" s="10">
        <v>2001.75</v>
      </c>
    </row>
    <row r="108" spans="1:6" ht="15" customHeight="1" x14ac:dyDescent="0.2">
      <c r="A108" s="6" t="s">
        <v>323</v>
      </c>
      <c r="B108" s="11">
        <v>2</v>
      </c>
      <c r="C108" s="12">
        <v>3.8251400000000003E-4</v>
      </c>
      <c r="D108" s="12">
        <v>0</v>
      </c>
      <c r="E108" s="12">
        <v>0</v>
      </c>
      <c r="F108" s="13">
        <v>17</v>
      </c>
    </row>
    <row r="109" spans="1:6" ht="15" customHeight="1" x14ac:dyDescent="0.2">
      <c r="A109" s="6" t="s">
        <v>110</v>
      </c>
      <c r="B109" s="11">
        <v>1</v>
      </c>
      <c r="C109" s="12">
        <v>1.3661200000000001E-4</v>
      </c>
      <c r="D109" s="12">
        <v>0</v>
      </c>
      <c r="E109" s="12">
        <v>0</v>
      </c>
      <c r="F109" s="13">
        <v>2</v>
      </c>
    </row>
    <row r="110" spans="1:6" ht="15" customHeight="1" x14ac:dyDescent="0.2">
      <c r="A110" s="6" t="s">
        <v>111</v>
      </c>
      <c r="B110" s="11">
        <v>5</v>
      </c>
      <c r="C110" s="12">
        <v>8.5732240000000015E-2</v>
      </c>
      <c r="D110" s="12">
        <v>0</v>
      </c>
      <c r="E110" s="12">
        <v>0.05</v>
      </c>
      <c r="F110" s="13">
        <v>1972.25</v>
      </c>
    </row>
    <row r="111" spans="1:6" ht="15" customHeight="1" x14ac:dyDescent="0.2">
      <c r="A111" s="6" t="s">
        <v>112</v>
      </c>
      <c r="B111" s="11">
        <v>1</v>
      </c>
      <c r="C111" s="12">
        <v>8.1966999999999996E-5</v>
      </c>
      <c r="D111" s="12">
        <v>0</v>
      </c>
      <c r="E111" s="12">
        <v>0</v>
      </c>
      <c r="F111" s="13">
        <v>3</v>
      </c>
    </row>
    <row r="112" spans="1:6" ht="15" customHeight="1" x14ac:dyDescent="0.2">
      <c r="A112" s="6" t="s">
        <v>113</v>
      </c>
      <c r="B112" s="11">
        <v>1</v>
      </c>
      <c r="C112" s="12">
        <v>1.6393399999999999E-4</v>
      </c>
      <c r="D112" s="12">
        <v>0</v>
      </c>
      <c r="E112" s="12">
        <v>0</v>
      </c>
      <c r="F112" s="13">
        <v>7.5</v>
      </c>
    </row>
    <row r="113" spans="1:6" ht="15" customHeight="1" x14ac:dyDescent="0.2">
      <c r="A113" s="6" t="s">
        <v>114</v>
      </c>
      <c r="B113" s="8">
        <v>4</v>
      </c>
      <c r="C113" s="9">
        <v>0.25232240399999994</v>
      </c>
      <c r="D113" s="9">
        <v>9.9999999999999985E-3</v>
      </c>
      <c r="E113" s="9">
        <v>0.25</v>
      </c>
      <c r="F113" s="10">
        <v>1543</v>
      </c>
    </row>
    <row r="114" spans="1:6" ht="15" customHeight="1" x14ac:dyDescent="0.2">
      <c r="A114" s="6" t="s">
        <v>324</v>
      </c>
      <c r="B114" s="11">
        <v>2</v>
      </c>
      <c r="C114" s="12">
        <v>2.1857920000000002E-3</v>
      </c>
      <c r="D114" s="12">
        <v>0</v>
      </c>
      <c r="E114" s="12">
        <v>0</v>
      </c>
      <c r="F114" s="13">
        <v>40</v>
      </c>
    </row>
    <row r="115" spans="1:6" ht="15" customHeight="1" x14ac:dyDescent="0.2">
      <c r="A115" s="6" t="s">
        <v>115</v>
      </c>
      <c r="B115" s="11">
        <v>1</v>
      </c>
      <c r="C115" s="12">
        <v>0.25</v>
      </c>
      <c r="D115" s="12">
        <v>0.01</v>
      </c>
      <c r="E115" s="12">
        <v>0.25</v>
      </c>
      <c r="F115" s="13">
        <v>1503</v>
      </c>
    </row>
    <row r="116" spans="1:6" ht="15" customHeight="1" x14ac:dyDescent="0.2">
      <c r="A116" s="6" t="s">
        <v>116</v>
      </c>
      <c r="B116" s="11">
        <v>1</v>
      </c>
      <c r="C116" s="12">
        <v>1.3661200000000001E-4</v>
      </c>
      <c r="D116" s="12">
        <v>0</v>
      </c>
      <c r="E116" s="12">
        <v>0</v>
      </c>
      <c r="F116" s="13">
        <v>0</v>
      </c>
    </row>
    <row r="117" spans="1:6" ht="15" customHeight="1" x14ac:dyDescent="0.2">
      <c r="A117" s="6" t="s">
        <v>117</v>
      </c>
      <c r="B117" s="8">
        <v>5</v>
      </c>
      <c r="C117" s="9">
        <v>4.6284153000000001E-2</v>
      </c>
      <c r="D117" s="9">
        <v>1.3661203124999996E-3</v>
      </c>
      <c r="E117" s="9">
        <v>0</v>
      </c>
      <c r="F117" s="10">
        <v>1182</v>
      </c>
    </row>
    <row r="118" spans="1:6" ht="15" customHeight="1" x14ac:dyDescent="0.2">
      <c r="A118" s="6" t="s">
        <v>118</v>
      </c>
      <c r="B118" s="11">
        <v>1</v>
      </c>
      <c r="C118" s="12">
        <v>8.1967200000000002E-4</v>
      </c>
      <c r="D118" s="12">
        <v>0</v>
      </c>
      <c r="E118" s="12">
        <v>0</v>
      </c>
      <c r="F118" s="13">
        <v>27</v>
      </c>
    </row>
    <row r="119" spans="1:6" ht="15" customHeight="1" x14ac:dyDescent="0.2">
      <c r="A119" s="6" t="s">
        <v>119</v>
      </c>
      <c r="B119" s="11">
        <v>2</v>
      </c>
      <c r="C119" s="12">
        <v>3.4371584999999996E-2</v>
      </c>
      <c r="D119" s="12">
        <v>1.3661203124999998E-3</v>
      </c>
      <c r="E119" s="12">
        <v>0</v>
      </c>
      <c r="F119" s="13">
        <v>1043</v>
      </c>
    </row>
    <row r="120" spans="1:6" ht="15" customHeight="1" x14ac:dyDescent="0.2">
      <c r="A120" s="6" t="s">
        <v>120</v>
      </c>
      <c r="B120" s="11">
        <v>1</v>
      </c>
      <c r="C120" s="12">
        <v>0.01</v>
      </c>
      <c r="D120" s="12">
        <v>0</v>
      </c>
      <c r="E120" s="12">
        <v>0</v>
      </c>
      <c r="F120" s="13">
        <v>100</v>
      </c>
    </row>
    <row r="121" spans="1:6" ht="15" customHeight="1" x14ac:dyDescent="0.2">
      <c r="A121" s="6" t="s">
        <v>121</v>
      </c>
      <c r="B121" s="11">
        <v>1</v>
      </c>
      <c r="C121" s="12">
        <v>1.0928960000000001E-3</v>
      </c>
      <c r="D121" s="12">
        <v>0</v>
      </c>
      <c r="E121" s="12">
        <v>0</v>
      </c>
      <c r="F121" s="13">
        <v>12</v>
      </c>
    </row>
    <row r="122" spans="1:6" ht="15" customHeight="1" x14ac:dyDescent="0.2">
      <c r="A122" s="6" t="s">
        <v>122</v>
      </c>
      <c r="B122" s="8">
        <v>1</v>
      </c>
      <c r="C122" s="9">
        <v>1.3661200000000001E-4</v>
      </c>
      <c r="D122" s="9">
        <v>0</v>
      </c>
      <c r="E122" s="9">
        <v>0</v>
      </c>
      <c r="F122" s="10">
        <v>6.25</v>
      </c>
    </row>
    <row r="123" spans="1:6" ht="15" customHeight="1" x14ac:dyDescent="0.2">
      <c r="A123" s="6" t="s">
        <v>123</v>
      </c>
      <c r="B123" s="11">
        <v>1</v>
      </c>
      <c r="C123" s="12">
        <v>1.3661200000000001E-4</v>
      </c>
      <c r="D123" s="12">
        <v>0</v>
      </c>
      <c r="E123" s="12">
        <v>0</v>
      </c>
      <c r="F123" s="13">
        <v>6.25</v>
      </c>
    </row>
    <row r="124" spans="1:6" ht="15" customHeight="1" x14ac:dyDescent="0.2">
      <c r="A124" s="6" t="s">
        <v>124</v>
      </c>
      <c r="B124" s="8">
        <v>2</v>
      </c>
      <c r="C124" s="9">
        <v>1.42077E-4</v>
      </c>
      <c r="D124" s="9">
        <v>0</v>
      </c>
      <c r="E124" s="9">
        <v>0</v>
      </c>
      <c r="F124" s="10">
        <v>6.5</v>
      </c>
    </row>
    <row r="125" spans="1:6" ht="15" customHeight="1" x14ac:dyDescent="0.2">
      <c r="A125" s="6" t="s">
        <v>125</v>
      </c>
      <c r="B125" s="11">
        <v>1</v>
      </c>
      <c r="C125" s="12">
        <v>1.0929000000000001E-4</v>
      </c>
      <c r="D125" s="12">
        <v>0</v>
      </c>
      <c r="E125" s="12">
        <v>0</v>
      </c>
      <c r="F125" s="13">
        <v>5</v>
      </c>
    </row>
    <row r="126" spans="1:6" ht="15" customHeight="1" x14ac:dyDescent="0.2">
      <c r="A126" s="6" t="s">
        <v>126</v>
      </c>
      <c r="B126" s="11">
        <v>1</v>
      </c>
      <c r="C126" s="12">
        <v>3.2787000000000003E-5</v>
      </c>
      <c r="D126" s="12">
        <v>0</v>
      </c>
      <c r="E126" s="12">
        <v>0</v>
      </c>
      <c r="F126" s="13">
        <v>1.5</v>
      </c>
    </row>
    <row r="127" spans="1:6" ht="15" customHeight="1" x14ac:dyDescent="0.2">
      <c r="A127" s="6" t="s">
        <v>127</v>
      </c>
      <c r="B127" s="8">
        <v>48</v>
      </c>
      <c r="C127" s="9">
        <v>12.105519125000004</v>
      </c>
      <c r="D127" s="9">
        <v>0.15975901640000001</v>
      </c>
      <c r="E127" s="9">
        <v>1.1440005499999999</v>
      </c>
      <c r="F127" s="10">
        <v>283406.99999999994</v>
      </c>
    </row>
    <row r="128" spans="1:6" ht="15" customHeight="1" x14ac:dyDescent="0.2">
      <c r="A128" s="6" t="s">
        <v>128</v>
      </c>
      <c r="B128" s="11">
        <v>6</v>
      </c>
      <c r="C128" s="12">
        <v>0.311693989</v>
      </c>
      <c r="D128" s="12">
        <v>0</v>
      </c>
      <c r="E128" s="12">
        <v>0.01</v>
      </c>
      <c r="F128" s="13">
        <v>1927.5</v>
      </c>
    </row>
    <row r="129" spans="1:6" ht="15" customHeight="1" x14ac:dyDescent="0.2">
      <c r="A129" s="6" t="s">
        <v>129</v>
      </c>
      <c r="B129" s="11">
        <v>11</v>
      </c>
      <c r="C129" s="12">
        <v>4.04</v>
      </c>
      <c r="D129" s="12">
        <v>0.01</v>
      </c>
      <c r="E129" s="12">
        <v>0</v>
      </c>
      <c r="F129" s="13">
        <v>140060</v>
      </c>
    </row>
    <row r="130" spans="1:6" ht="15" customHeight="1" x14ac:dyDescent="0.2">
      <c r="A130" s="6" t="s">
        <v>130</v>
      </c>
      <c r="B130" s="11">
        <v>4</v>
      </c>
      <c r="C130" s="12">
        <v>4.8196720999999998E-2</v>
      </c>
      <c r="D130" s="12">
        <v>1.13661202E-2</v>
      </c>
      <c r="E130" s="12">
        <v>0</v>
      </c>
      <c r="F130" s="13">
        <v>682</v>
      </c>
    </row>
    <row r="131" spans="1:6" ht="15" customHeight="1" x14ac:dyDescent="0.2">
      <c r="A131" s="6" t="s">
        <v>131</v>
      </c>
      <c r="B131" s="11">
        <v>27</v>
      </c>
      <c r="C131" s="12">
        <v>7.7056284150000005</v>
      </c>
      <c r="D131" s="12">
        <v>0.1383928962</v>
      </c>
      <c r="E131" s="12">
        <v>1.1340005500000001</v>
      </c>
      <c r="F131" s="13">
        <v>140737.5</v>
      </c>
    </row>
    <row r="132" spans="1:6" ht="21" customHeight="1" x14ac:dyDescent="0.2">
      <c r="A132" s="6" t="s">
        <v>13</v>
      </c>
      <c r="B132" s="8">
        <f>SUM(B133+B141+B148)</f>
        <v>244</v>
      </c>
      <c r="C132" s="9">
        <f t="shared" ref="C132:F132" si="4">SUM(C133+C141+C148)</f>
        <v>1.178901636</v>
      </c>
      <c r="D132" s="9">
        <f t="shared" si="4"/>
        <v>1.1584705000000006E-3</v>
      </c>
      <c r="E132" s="9">
        <f t="shared" si="4"/>
        <v>0</v>
      </c>
      <c r="F132" s="10">
        <f t="shared" si="4"/>
        <v>20448.329999999998</v>
      </c>
    </row>
    <row r="133" spans="1:6" ht="15" customHeight="1" x14ac:dyDescent="0.2">
      <c r="A133" s="6" t="s">
        <v>132</v>
      </c>
      <c r="B133" s="8">
        <v>199</v>
      </c>
      <c r="C133" s="9">
        <v>0.92460655800000002</v>
      </c>
      <c r="D133" s="9">
        <v>8.2513800000000054E-4</v>
      </c>
      <c r="E133" s="9">
        <v>0</v>
      </c>
      <c r="F133" s="10">
        <v>20318.73</v>
      </c>
    </row>
    <row r="134" spans="1:6" ht="15" customHeight="1" x14ac:dyDescent="0.2">
      <c r="A134" s="6" t="s">
        <v>325</v>
      </c>
      <c r="B134" s="11">
        <v>1</v>
      </c>
      <c r="C134" s="12">
        <v>3.2787000000000003E-5</v>
      </c>
      <c r="D134" s="12">
        <v>0</v>
      </c>
      <c r="E134" s="12">
        <v>0</v>
      </c>
      <c r="F134" s="13">
        <v>1.5</v>
      </c>
    </row>
    <row r="135" spans="1:6" ht="15" customHeight="1" x14ac:dyDescent="0.2">
      <c r="A135" s="6" t="s">
        <v>133</v>
      </c>
      <c r="B135" s="11">
        <v>11</v>
      </c>
      <c r="C135" s="12">
        <v>0.910469945</v>
      </c>
      <c r="D135" s="12">
        <v>3.8251499999999998E-5</v>
      </c>
      <c r="E135" s="12">
        <v>0</v>
      </c>
      <c r="F135" s="13">
        <v>20020</v>
      </c>
    </row>
    <row r="136" spans="1:6" ht="15" customHeight="1" x14ac:dyDescent="0.2">
      <c r="A136" s="6" t="s">
        <v>134</v>
      </c>
      <c r="B136" s="11">
        <v>108</v>
      </c>
      <c r="C136" s="12">
        <v>9.9781449999999921E-3</v>
      </c>
      <c r="D136" s="12">
        <v>5.0819750000000001E-4</v>
      </c>
      <c r="E136" s="12">
        <v>0</v>
      </c>
      <c r="F136" s="13">
        <v>228.39000000000007</v>
      </c>
    </row>
    <row r="137" spans="1:6" ht="15" customHeight="1" x14ac:dyDescent="0.2">
      <c r="A137" s="6" t="s">
        <v>135</v>
      </c>
      <c r="B137" s="11">
        <v>54</v>
      </c>
      <c r="C137" s="12">
        <v>2.3989040000000012E-3</v>
      </c>
      <c r="D137" s="12">
        <v>0</v>
      </c>
      <c r="E137" s="12">
        <v>0</v>
      </c>
      <c r="F137" s="13">
        <v>37.840000000000003</v>
      </c>
    </row>
    <row r="138" spans="1:6" ht="15" customHeight="1" x14ac:dyDescent="0.2">
      <c r="A138" s="6" t="s">
        <v>136</v>
      </c>
      <c r="B138" s="11">
        <v>23</v>
      </c>
      <c r="C138" s="12">
        <v>1.6120230000000006E-3</v>
      </c>
      <c r="D138" s="12">
        <v>2.5683100000000001E-4</v>
      </c>
      <c r="E138" s="12">
        <v>0</v>
      </c>
      <c r="F138" s="13">
        <v>26.75</v>
      </c>
    </row>
    <row r="139" spans="1:6" ht="15" customHeight="1" x14ac:dyDescent="0.2">
      <c r="A139" s="6" t="s">
        <v>137</v>
      </c>
      <c r="B139" s="11">
        <v>1</v>
      </c>
      <c r="C139" s="12">
        <v>3.2787000000000003E-5</v>
      </c>
      <c r="D139" s="12">
        <v>2.1858000000000003E-5</v>
      </c>
      <c r="E139" s="12">
        <v>0</v>
      </c>
      <c r="F139" s="13">
        <v>0.5</v>
      </c>
    </row>
    <row r="140" spans="1:6" ht="15" customHeight="1" x14ac:dyDescent="0.2">
      <c r="A140" s="6" t="s">
        <v>138</v>
      </c>
      <c r="B140" s="11">
        <v>1</v>
      </c>
      <c r="C140" s="12">
        <v>8.1966999999999996E-5</v>
      </c>
      <c r="D140" s="12">
        <v>0</v>
      </c>
      <c r="E140" s="12">
        <v>0</v>
      </c>
      <c r="F140" s="13">
        <v>3.75</v>
      </c>
    </row>
    <row r="141" spans="1:6" ht="15" customHeight="1" x14ac:dyDescent="0.2">
      <c r="A141" s="6" t="s">
        <v>139</v>
      </c>
      <c r="B141" s="8">
        <v>30</v>
      </c>
      <c r="C141" s="9">
        <v>0.25303278499999998</v>
      </c>
      <c r="D141" s="9">
        <v>3.3333249999999999E-4</v>
      </c>
      <c r="E141" s="9">
        <v>0</v>
      </c>
      <c r="F141" s="10">
        <v>89.100000000000009</v>
      </c>
    </row>
    <row r="142" spans="1:6" ht="15" customHeight="1" x14ac:dyDescent="0.2">
      <c r="A142" s="6" t="s">
        <v>326</v>
      </c>
      <c r="B142" s="11">
        <v>1</v>
      </c>
      <c r="C142" s="12">
        <v>1.0929000000000001E-4</v>
      </c>
      <c r="D142" s="12">
        <v>0</v>
      </c>
      <c r="E142" s="12">
        <v>0</v>
      </c>
      <c r="F142" s="13">
        <v>5</v>
      </c>
    </row>
    <row r="143" spans="1:6" ht="15" customHeight="1" x14ac:dyDescent="0.2">
      <c r="A143" s="6" t="s">
        <v>140</v>
      </c>
      <c r="B143" s="11">
        <v>12</v>
      </c>
      <c r="C143" s="12">
        <v>0.25113114599999997</v>
      </c>
      <c r="D143" s="12">
        <v>0</v>
      </c>
      <c r="E143" s="12">
        <v>0</v>
      </c>
      <c r="F143" s="13">
        <v>39.25</v>
      </c>
    </row>
    <row r="144" spans="1:6" ht="15" customHeight="1" x14ac:dyDescent="0.2">
      <c r="A144" s="6" t="s">
        <v>141</v>
      </c>
      <c r="B144" s="11">
        <v>2</v>
      </c>
      <c r="C144" s="12">
        <v>2.2950800000000001E-4</v>
      </c>
      <c r="D144" s="12">
        <v>0</v>
      </c>
      <c r="E144" s="12">
        <v>0</v>
      </c>
      <c r="F144" s="13">
        <v>7.1000000000000005</v>
      </c>
    </row>
    <row r="145" spans="1:6" ht="15" customHeight="1" x14ac:dyDescent="0.2">
      <c r="A145" s="6" t="s">
        <v>142</v>
      </c>
      <c r="B145" s="11">
        <v>7</v>
      </c>
      <c r="C145" s="12">
        <v>5.5191300000000001E-4</v>
      </c>
      <c r="D145" s="12">
        <v>5.4645000000000016E-6</v>
      </c>
      <c r="E145" s="12">
        <v>0</v>
      </c>
      <c r="F145" s="13">
        <v>10.75</v>
      </c>
    </row>
    <row r="146" spans="1:6" ht="15" customHeight="1" x14ac:dyDescent="0.2">
      <c r="A146" s="6" t="s">
        <v>143</v>
      </c>
      <c r="B146" s="11">
        <v>2</v>
      </c>
      <c r="C146" s="12">
        <v>2.18579E-4</v>
      </c>
      <c r="D146" s="12">
        <v>1.6393399999999999E-4</v>
      </c>
      <c r="E146" s="12">
        <v>0</v>
      </c>
      <c r="F146" s="13">
        <v>2.5</v>
      </c>
    </row>
    <row r="147" spans="1:6" ht="15" customHeight="1" x14ac:dyDescent="0.2">
      <c r="A147" s="6" t="s">
        <v>144</v>
      </c>
      <c r="B147" s="11">
        <v>6</v>
      </c>
      <c r="C147" s="12">
        <v>7.9234899999999992E-4</v>
      </c>
      <c r="D147" s="12">
        <v>1.6393399999999999E-4</v>
      </c>
      <c r="E147" s="12">
        <v>0</v>
      </c>
      <c r="F147" s="13">
        <v>24.500000000000004</v>
      </c>
    </row>
    <row r="148" spans="1:6" ht="15" customHeight="1" x14ac:dyDescent="0.2">
      <c r="A148" s="6" t="s">
        <v>145</v>
      </c>
      <c r="B148" s="8">
        <v>15</v>
      </c>
      <c r="C148" s="9">
        <v>1.2622929999999998E-3</v>
      </c>
      <c r="D148" s="9">
        <v>0</v>
      </c>
      <c r="E148" s="9">
        <v>0</v>
      </c>
      <c r="F148" s="10">
        <v>40.499999999999993</v>
      </c>
    </row>
    <row r="149" spans="1:6" ht="15" customHeight="1" x14ac:dyDescent="0.2">
      <c r="A149" s="6" t="s">
        <v>146</v>
      </c>
      <c r="B149" s="11">
        <v>1</v>
      </c>
      <c r="C149" s="12">
        <v>2.18579E-4</v>
      </c>
      <c r="D149" s="12">
        <v>0</v>
      </c>
      <c r="E149" s="12">
        <v>0</v>
      </c>
      <c r="F149" s="13">
        <v>2</v>
      </c>
    </row>
    <row r="150" spans="1:6" ht="15" customHeight="1" x14ac:dyDescent="0.2">
      <c r="A150" s="6" t="s">
        <v>147</v>
      </c>
      <c r="B150" s="11">
        <v>1</v>
      </c>
      <c r="C150" s="12">
        <v>6.5574000000000006E-5</v>
      </c>
      <c r="D150" s="12">
        <v>0</v>
      </c>
      <c r="E150" s="12">
        <v>0</v>
      </c>
      <c r="F150" s="13">
        <v>3</v>
      </c>
    </row>
    <row r="151" spans="1:6" ht="15" customHeight="1" x14ac:dyDescent="0.2">
      <c r="A151" s="6" t="s">
        <v>148</v>
      </c>
      <c r="B151" s="11">
        <v>2</v>
      </c>
      <c r="C151" s="12">
        <v>1.8032700000000001E-4</v>
      </c>
      <c r="D151" s="12">
        <v>0</v>
      </c>
      <c r="E151" s="12">
        <v>0</v>
      </c>
      <c r="F151" s="13">
        <v>8.25</v>
      </c>
    </row>
    <row r="152" spans="1:6" ht="15" customHeight="1" x14ac:dyDescent="0.2">
      <c r="A152" s="6" t="s">
        <v>149</v>
      </c>
      <c r="B152" s="11">
        <v>11</v>
      </c>
      <c r="C152" s="12">
        <v>7.9781299999999997E-4</v>
      </c>
      <c r="D152" s="12">
        <v>0</v>
      </c>
      <c r="E152" s="12">
        <v>0</v>
      </c>
      <c r="F152" s="13">
        <v>27.250000000000004</v>
      </c>
    </row>
    <row r="153" spans="1:6" ht="21" customHeight="1" x14ac:dyDescent="0.2">
      <c r="A153" s="6" t="s">
        <v>7</v>
      </c>
      <c r="B153" s="8">
        <f>SUM(B154+B158+B161+B166+B169+B171)</f>
        <v>16</v>
      </c>
      <c r="C153" s="9">
        <f t="shared" ref="C153:F153" si="5">SUM(C154+C158+C161+C166+C169+C171)</f>
        <v>0.54966666600000003</v>
      </c>
      <c r="D153" s="9">
        <f t="shared" si="5"/>
        <v>8.1966999999999983E-5</v>
      </c>
      <c r="E153" s="9">
        <f t="shared" si="5"/>
        <v>0.50005464499999996</v>
      </c>
      <c r="F153" s="10">
        <f t="shared" si="5"/>
        <v>6703.75</v>
      </c>
    </row>
    <row r="154" spans="1:6" ht="15" customHeight="1" x14ac:dyDescent="0.2">
      <c r="A154" s="6" t="s">
        <v>150</v>
      </c>
      <c r="B154" s="8">
        <v>4</v>
      </c>
      <c r="C154" s="9">
        <v>4.6666665999999996E-2</v>
      </c>
      <c r="D154" s="9">
        <v>0</v>
      </c>
      <c r="E154" s="9">
        <v>0</v>
      </c>
      <c r="F154" s="10">
        <v>1653</v>
      </c>
    </row>
    <row r="155" spans="1:6" ht="15" customHeight="1" x14ac:dyDescent="0.2">
      <c r="A155" s="6" t="s">
        <v>327</v>
      </c>
      <c r="B155" s="11">
        <v>2</v>
      </c>
      <c r="C155" s="12">
        <v>1.5573770000000001E-2</v>
      </c>
      <c r="D155" s="12">
        <v>0</v>
      </c>
      <c r="E155" s="12">
        <v>0</v>
      </c>
      <c r="F155" s="13">
        <v>143</v>
      </c>
    </row>
    <row r="156" spans="1:6" ht="15" customHeight="1" x14ac:dyDescent="0.2">
      <c r="A156" s="6" t="s">
        <v>151</v>
      </c>
      <c r="B156" s="11">
        <v>1</v>
      </c>
      <c r="C156" s="12">
        <v>0.03</v>
      </c>
      <c r="D156" s="12">
        <v>0</v>
      </c>
      <c r="E156" s="12">
        <v>0</v>
      </c>
      <c r="F156" s="13">
        <v>1500</v>
      </c>
    </row>
    <row r="157" spans="1:6" ht="15" customHeight="1" x14ac:dyDescent="0.2">
      <c r="A157" s="6" t="s">
        <v>152</v>
      </c>
      <c r="B157" s="11">
        <v>1</v>
      </c>
      <c r="C157" s="12">
        <v>1.0928960000000001E-3</v>
      </c>
      <c r="D157" s="12">
        <v>0</v>
      </c>
      <c r="E157" s="12">
        <v>0</v>
      </c>
      <c r="F157" s="13">
        <v>10</v>
      </c>
    </row>
    <row r="158" spans="1:6" ht="15" customHeight="1" x14ac:dyDescent="0.2">
      <c r="A158" s="6" t="s">
        <v>153</v>
      </c>
      <c r="B158" s="8">
        <v>2</v>
      </c>
      <c r="C158" s="9">
        <v>2.18579E-4</v>
      </c>
      <c r="D158" s="9">
        <v>0</v>
      </c>
      <c r="E158" s="9">
        <v>0</v>
      </c>
      <c r="F158" s="10">
        <v>5.5</v>
      </c>
    </row>
    <row r="159" spans="1:6" ht="15" customHeight="1" x14ac:dyDescent="0.2">
      <c r="A159" s="6" t="s">
        <v>328</v>
      </c>
      <c r="B159" s="11">
        <v>1</v>
      </c>
      <c r="C159" s="12">
        <v>5.4645000000000003E-5</v>
      </c>
      <c r="D159" s="12">
        <v>0</v>
      </c>
      <c r="E159" s="12">
        <v>0</v>
      </c>
      <c r="F159" s="13">
        <v>1</v>
      </c>
    </row>
    <row r="160" spans="1:6" ht="15" customHeight="1" x14ac:dyDescent="0.2">
      <c r="A160" s="6" t="s">
        <v>154</v>
      </c>
      <c r="B160" s="11">
        <v>1</v>
      </c>
      <c r="C160" s="12">
        <v>1.6393399999999999E-4</v>
      </c>
      <c r="D160" s="12">
        <v>0</v>
      </c>
      <c r="E160" s="12">
        <v>0</v>
      </c>
      <c r="F160" s="13">
        <v>4.5</v>
      </c>
    </row>
    <row r="161" spans="1:6" ht="15" customHeight="1" x14ac:dyDescent="0.2">
      <c r="A161" s="6" t="s">
        <v>155</v>
      </c>
      <c r="B161" s="8">
        <v>4</v>
      </c>
      <c r="C161" s="9">
        <v>2.3825140000000001E-3</v>
      </c>
      <c r="D161" s="9">
        <v>5.4644999999999989E-5</v>
      </c>
      <c r="E161" s="9">
        <v>5.4644999999999989E-5</v>
      </c>
      <c r="F161" s="10">
        <v>42</v>
      </c>
    </row>
    <row r="162" spans="1:6" ht="15" customHeight="1" x14ac:dyDescent="0.2">
      <c r="A162" s="6" t="s">
        <v>329</v>
      </c>
      <c r="B162" s="11">
        <v>1</v>
      </c>
      <c r="C162" s="12">
        <v>1.639344E-3</v>
      </c>
      <c r="D162" s="12">
        <v>0</v>
      </c>
      <c r="E162" s="12">
        <v>0</v>
      </c>
      <c r="F162" s="13">
        <v>15</v>
      </c>
    </row>
    <row r="163" spans="1:6" ht="15" customHeight="1" x14ac:dyDescent="0.2">
      <c r="A163" s="6" t="s">
        <v>156</v>
      </c>
      <c r="B163" s="11">
        <v>1</v>
      </c>
      <c r="C163" s="12">
        <v>1.42077E-4</v>
      </c>
      <c r="D163" s="12">
        <v>0</v>
      </c>
      <c r="E163" s="12">
        <v>0</v>
      </c>
      <c r="F163" s="13">
        <v>2</v>
      </c>
    </row>
    <row r="164" spans="1:6" ht="15" customHeight="1" x14ac:dyDescent="0.2">
      <c r="A164" s="6" t="s">
        <v>157</v>
      </c>
      <c r="B164" s="11">
        <v>1</v>
      </c>
      <c r="C164" s="12">
        <v>5.4644800000000005E-4</v>
      </c>
      <c r="D164" s="12">
        <v>0</v>
      </c>
      <c r="E164" s="12">
        <v>0</v>
      </c>
      <c r="F164" s="13">
        <v>25</v>
      </c>
    </row>
    <row r="165" spans="1:6" ht="15" customHeight="1" x14ac:dyDescent="0.2">
      <c r="A165" s="6" t="s">
        <v>158</v>
      </c>
      <c r="B165" s="11">
        <v>1</v>
      </c>
      <c r="C165" s="12">
        <v>5.4645000000000003E-5</v>
      </c>
      <c r="D165" s="12">
        <v>5.4644999999999996E-5</v>
      </c>
      <c r="E165" s="12">
        <v>5.4644999999999996E-5</v>
      </c>
      <c r="F165" s="13">
        <v>0</v>
      </c>
    </row>
    <row r="166" spans="1:6" ht="15" customHeight="1" x14ac:dyDescent="0.2">
      <c r="A166" s="6" t="s">
        <v>159</v>
      </c>
      <c r="B166" s="8">
        <v>4</v>
      </c>
      <c r="C166" s="9">
        <v>3.2240399999999998E-4</v>
      </c>
      <c r="D166" s="9">
        <v>2.7322E-5</v>
      </c>
      <c r="E166" s="9">
        <v>0</v>
      </c>
      <c r="F166" s="10">
        <v>2.25</v>
      </c>
    </row>
    <row r="167" spans="1:6" ht="15" customHeight="1" x14ac:dyDescent="0.2">
      <c r="A167" s="6" t="s">
        <v>330</v>
      </c>
      <c r="B167" s="11">
        <v>2</v>
      </c>
      <c r="C167" s="12">
        <v>1.3114800000000001E-4</v>
      </c>
      <c r="D167" s="12">
        <v>0</v>
      </c>
      <c r="E167" s="12">
        <v>0</v>
      </c>
      <c r="F167" s="13">
        <v>1.25</v>
      </c>
    </row>
    <row r="168" spans="1:6" ht="15" customHeight="1" x14ac:dyDescent="0.2">
      <c r="A168" s="6" t="s">
        <v>160</v>
      </c>
      <c r="B168" s="11">
        <v>2</v>
      </c>
      <c r="C168" s="12">
        <v>1.91256E-4</v>
      </c>
      <c r="D168" s="12">
        <v>2.7322E-5</v>
      </c>
      <c r="E168" s="12">
        <v>0</v>
      </c>
      <c r="F168" s="13">
        <v>1</v>
      </c>
    </row>
    <row r="169" spans="1:6" ht="15" customHeight="1" x14ac:dyDescent="0.2">
      <c r="A169" s="6" t="s">
        <v>161</v>
      </c>
      <c r="B169" s="8">
        <v>1</v>
      </c>
      <c r="C169" s="9">
        <v>7.6502999999999996E-5</v>
      </c>
      <c r="D169" s="9">
        <v>0</v>
      </c>
      <c r="E169" s="9">
        <v>0</v>
      </c>
      <c r="F169" s="10">
        <v>1</v>
      </c>
    </row>
    <row r="170" spans="1:6" ht="15" customHeight="1" x14ac:dyDescent="0.2">
      <c r="A170" s="6" t="s">
        <v>162</v>
      </c>
      <c r="B170" s="11">
        <v>1</v>
      </c>
      <c r="C170" s="12">
        <v>7.6502999999999996E-5</v>
      </c>
      <c r="D170" s="12">
        <v>0</v>
      </c>
      <c r="E170" s="12">
        <v>0</v>
      </c>
      <c r="F170" s="13">
        <v>1</v>
      </c>
    </row>
    <row r="171" spans="1:6" ht="15" customHeight="1" x14ac:dyDescent="0.2">
      <c r="A171" s="6" t="s">
        <v>163</v>
      </c>
      <c r="B171" s="8">
        <v>1</v>
      </c>
      <c r="C171" s="9">
        <v>0.5</v>
      </c>
      <c r="D171" s="9">
        <v>0</v>
      </c>
      <c r="E171" s="9">
        <v>0.5</v>
      </c>
      <c r="F171" s="10">
        <v>5000</v>
      </c>
    </row>
    <row r="172" spans="1:6" ht="15" customHeight="1" x14ac:dyDescent="0.2">
      <c r="A172" s="6" t="s">
        <v>164</v>
      </c>
      <c r="B172" s="11">
        <v>1</v>
      </c>
      <c r="C172" s="12">
        <v>0.5</v>
      </c>
      <c r="D172" s="12">
        <v>0</v>
      </c>
      <c r="E172" s="12">
        <v>0.5</v>
      </c>
      <c r="F172" s="13">
        <v>5000</v>
      </c>
    </row>
    <row r="173" spans="1:6" ht="21" customHeight="1" x14ac:dyDescent="0.2">
      <c r="A173" s="6" t="s">
        <v>10</v>
      </c>
      <c r="B173" s="8">
        <f>SUM(B174+B179+B185+B189+B193+B195+B197)</f>
        <v>27</v>
      </c>
      <c r="C173" s="9">
        <f t="shared" ref="C173:F173" si="6">SUM(C174+C179+C185+C189+C193+C195+C197)</f>
        <v>4.4393439999999992E-2</v>
      </c>
      <c r="D173" s="9">
        <f t="shared" si="6"/>
        <v>1.9289602499999998E-3</v>
      </c>
      <c r="E173" s="9">
        <f t="shared" si="6"/>
        <v>0</v>
      </c>
      <c r="F173" s="10">
        <f t="shared" si="6"/>
        <v>334.8</v>
      </c>
    </row>
    <row r="174" spans="1:6" ht="15" customHeight="1" x14ac:dyDescent="0.2">
      <c r="A174" s="6" t="s">
        <v>165</v>
      </c>
      <c r="B174" s="8">
        <v>4</v>
      </c>
      <c r="C174" s="9">
        <v>1.0612021999999999E-2</v>
      </c>
      <c r="D174" s="9">
        <v>1.6393425E-4</v>
      </c>
      <c r="E174" s="9">
        <v>0</v>
      </c>
      <c r="F174" s="10">
        <v>12.5</v>
      </c>
    </row>
    <row r="175" spans="1:6" ht="15" customHeight="1" x14ac:dyDescent="0.2">
      <c r="A175" s="6" t="s">
        <v>331</v>
      </c>
      <c r="B175" s="11">
        <v>1</v>
      </c>
      <c r="C175" s="12">
        <v>0.01</v>
      </c>
      <c r="D175" s="12">
        <v>0</v>
      </c>
      <c r="E175" s="12">
        <v>0</v>
      </c>
      <c r="F175" s="13">
        <v>2</v>
      </c>
    </row>
    <row r="176" spans="1:6" ht="15" customHeight="1" x14ac:dyDescent="0.2">
      <c r="A176" s="6" t="s">
        <v>166</v>
      </c>
      <c r="B176" s="11">
        <v>1</v>
      </c>
      <c r="C176" s="12">
        <v>4.3715799999999999E-4</v>
      </c>
      <c r="D176" s="12">
        <v>1.6393425E-4</v>
      </c>
      <c r="E176" s="12">
        <v>0</v>
      </c>
      <c r="F176" s="13">
        <v>5</v>
      </c>
    </row>
    <row r="177" spans="1:6" ht="15" customHeight="1" x14ac:dyDescent="0.2">
      <c r="A177" s="6" t="s">
        <v>167</v>
      </c>
      <c r="B177" s="11">
        <v>1</v>
      </c>
      <c r="C177" s="12">
        <v>1.0929000000000001E-4</v>
      </c>
      <c r="D177" s="12">
        <v>0</v>
      </c>
      <c r="E177" s="12">
        <v>0</v>
      </c>
      <c r="F177" s="13">
        <v>5</v>
      </c>
    </row>
    <row r="178" spans="1:6" ht="15" customHeight="1" x14ac:dyDescent="0.2">
      <c r="A178" s="6" t="s">
        <v>168</v>
      </c>
      <c r="B178" s="11">
        <v>1</v>
      </c>
      <c r="C178" s="12">
        <v>6.5574000000000006E-5</v>
      </c>
      <c r="D178" s="12">
        <v>0</v>
      </c>
      <c r="E178" s="12">
        <v>0</v>
      </c>
      <c r="F178" s="13">
        <v>0.5</v>
      </c>
    </row>
    <row r="179" spans="1:6" ht="15" customHeight="1" x14ac:dyDescent="0.2">
      <c r="A179" s="6" t="s">
        <v>169</v>
      </c>
      <c r="B179" s="8">
        <v>5</v>
      </c>
      <c r="C179" s="9">
        <v>1.0163933999999999E-2</v>
      </c>
      <c r="D179" s="9">
        <v>8.1966999999999983E-5</v>
      </c>
      <c r="E179" s="9">
        <v>0</v>
      </c>
      <c r="F179" s="10">
        <v>102.75</v>
      </c>
    </row>
    <row r="180" spans="1:6" ht="15" customHeight="1" x14ac:dyDescent="0.2">
      <c r="A180" s="6" t="s">
        <v>170</v>
      </c>
      <c r="B180" s="11">
        <v>1</v>
      </c>
      <c r="C180" s="12">
        <v>2.1858E-5</v>
      </c>
      <c r="D180" s="12">
        <v>0</v>
      </c>
      <c r="E180" s="12">
        <v>0</v>
      </c>
      <c r="F180" s="13">
        <v>1</v>
      </c>
    </row>
    <row r="181" spans="1:6" ht="15" customHeight="1" x14ac:dyDescent="0.2">
      <c r="A181" s="6" t="s">
        <v>171</v>
      </c>
      <c r="B181" s="11">
        <v>1</v>
      </c>
      <c r="C181" s="12">
        <v>0.01</v>
      </c>
      <c r="D181" s="12">
        <v>0</v>
      </c>
      <c r="E181" s="12">
        <v>0</v>
      </c>
      <c r="F181" s="13">
        <v>100</v>
      </c>
    </row>
    <row r="182" spans="1:6" ht="15" customHeight="1" x14ac:dyDescent="0.2">
      <c r="A182" s="6" t="s">
        <v>172</v>
      </c>
      <c r="B182" s="11">
        <v>1</v>
      </c>
      <c r="C182" s="12">
        <v>1.6393E-5</v>
      </c>
      <c r="D182" s="12">
        <v>0</v>
      </c>
      <c r="E182" s="12">
        <v>0</v>
      </c>
      <c r="F182" s="13">
        <v>0.75</v>
      </c>
    </row>
    <row r="183" spans="1:6" ht="15" customHeight="1" x14ac:dyDescent="0.2">
      <c r="A183" s="6" t="s">
        <v>173</v>
      </c>
      <c r="B183" s="11">
        <v>1</v>
      </c>
      <c r="C183" s="12">
        <v>8.1966999999999996E-5</v>
      </c>
      <c r="D183" s="12">
        <v>8.1966999999999996E-5</v>
      </c>
      <c r="E183" s="12">
        <v>0</v>
      </c>
      <c r="F183" s="13">
        <v>0</v>
      </c>
    </row>
    <row r="184" spans="1:6" ht="15" customHeight="1" x14ac:dyDescent="0.2">
      <c r="A184" s="6" t="s">
        <v>174</v>
      </c>
      <c r="B184" s="11">
        <v>1</v>
      </c>
      <c r="C184" s="12">
        <v>4.3716E-5</v>
      </c>
      <c r="D184" s="12">
        <v>0</v>
      </c>
      <c r="E184" s="12">
        <v>0</v>
      </c>
      <c r="F184" s="13">
        <v>1</v>
      </c>
    </row>
    <row r="185" spans="1:6" ht="15" customHeight="1" x14ac:dyDescent="0.2">
      <c r="A185" s="6" t="s">
        <v>175</v>
      </c>
      <c r="B185" s="8">
        <v>3</v>
      </c>
      <c r="C185" s="9">
        <v>2.0038250999999997E-2</v>
      </c>
      <c r="D185" s="9">
        <v>0</v>
      </c>
      <c r="E185" s="9">
        <v>0</v>
      </c>
      <c r="F185" s="10">
        <v>151.75</v>
      </c>
    </row>
    <row r="186" spans="1:6" ht="15" customHeight="1" x14ac:dyDescent="0.2">
      <c r="A186" s="6" t="s">
        <v>332</v>
      </c>
      <c r="B186" s="11">
        <v>1</v>
      </c>
      <c r="C186" s="12">
        <v>0.02</v>
      </c>
      <c r="D186" s="12">
        <v>0</v>
      </c>
      <c r="E186" s="12">
        <v>0</v>
      </c>
      <c r="F186" s="13">
        <v>150</v>
      </c>
    </row>
    <row r="187" spans="1:6" ht="15" customHeight="1" x14ac:dyDescent="0.2">
      <c r="A187" s="6" t="s">
        <v>176</v>
      </c>
      <c r="B187" s="11">
        <v>1</v>
      </c>
      <c r="C187" s="12">
        <v>3.2787000000000003E-5</v>
      </c>
      <c r="D187" s="12">
        <v>0</v>
      </c>
      <c r="E187" s="12">
        <v>0</v>
      </c>
      <c r="F187" s="13">
        <v>1.5</v>
      </c>
    </row>
    <row r="188" spans="1:6" ht="15" customHeight="1" x14ac:dyDescent="0.2">
      <c r="A188" s="6" t="s">
        <v>177</v>
      </c>
      <c r="B188" s="11">
        <v>1</v>
      </c>
      <c r="C188" s="12">
        <v>5.4639999999999997E-6</v>
      </c>
      <c r="D188" s="12">
        <v>0</v>
      </c>
      <c r="E188" s="12">
        <v>0</v>
      </c>
      <c r="F188" s="13">
        <v>0.25</v>
      </c>
    </row>
    <row r="189" spans="1:6" ht="15" customHeight="1" x14ac:dyDescent="0.2">
      <c r="A189" s="6" t="s">
        <v>178</v>
      </c>
      <c r="B189" s="8">
        <v>6</v>
      </c>
      <c r="C189" s="9">
        <v>2.7814200000000002E-3</v>
      </c>
      <c r="D189" s="9">
        <v>1.6666659999999998E-3</v>
      </c>
      <c r="E189" s="9">
        <v>0</v>
      </c>
      <c r="F189" s="10">
        <v>36.5</v>
      </c>
    </row>
    <row r="190" spans="1:6" ht="15" customHeight="1" x14ac:dyDescent="0.2">
      <c r="A190" s="6" t="s">
        <v>333</v>
      </c>
      <c r="B190" s="11">
        <v>3</v>
      </c>
      <c r="C190" s="12">
        <v>1.5846999999999997E-4</v>
      </c>
      <c r="D190" s="12">
        <v>2.7322E-5</v>
      </c>
      <c r="E190" s="12">
        <v>0</v>
      </c>
      <c r="F190" s="13">
        <v>6</v>
      </c>
    </row>
    <row r="191" spans="1:6" ht="15" customHeight="1" x14ac:dyDescent="0.2">
      <c r="A191" s="6" t="s">
        <v>179</v>
      </c>
      <c r="B191" s="11">
        <v>2</v>
      </c>
      <c r="C191" s="12">
        <v>2.4590160000000005E-3</v>
      </c>
      <c r="D191" s="12">
        <v>1.639344E-3</v>
      </c>
      <c r="E191" s="12">
        <v>0</v>
      </c>
      <c r="F191" s="13">
        <v>23</v>
      </c>
    </row>
    <row r="192" spans="1:6" ht="15" customHeight="1" x14ac:dyDescent="0.2">
      <c r="A192" s="6" t="s">
        <v>180</v>
      </c>
      <c r="B192" s="11">
        <v>1</v>
      </c>
      <c r="C192" s="12">
        <v>1.6393399999999999E-4</v>
      </c>
      <c r="D192" s="12">
        <v>0</v>
      </c>
      <c r="E192" s="12">
        <v>0</v>
      </c>
      <c r="F192" s="13">
        <v>7.5</v>
      </c>
    </row>
    <row r="193" spans="1:6" ht="15" customHeight="1" x14ac:dyDescent="0.2">
      <c r="A193" s="6" t="s">
        <v>181</v>
      </c>
      <c r="B193" s="8">
        <v>4</v>
      </c>
      <c r="C193" s="9">
        <v>6.5573000000000004E-5</v>
      </c>
      <c r="D193" s="9">
        <v>0</v>
      </c>
      <c r="E193" s="9">
        <v>0</v>
      </c>
      <c r="F193" s="10">
        <v>2.8</v>
      </c>
    </row>
    <row r="194" spans="1:6" ht="15" customHeight="1" x14ac:dyDescent="0.2">
      <c r="A194" s="6" t="s">
        <v>334</v>
      </c>
      <c r="B194" s="11">
        <v>4</v>
      </c>
      <c r="C194" s="12">
        <v>6.5573000000000004E-5</v>
      </c>
      <c r="D194" s="12">
        <v>0</v>
      </c>
      <c r="E194" s="12">
        <v>0</v>
      </c>
      <c r="F194" s="13">
        <v>2.8</v>
      </c>
    </row>
    <row r="195" spans="1:6" ht="15" customHeight="1" x14ac:dyDescent="0.2">
      <c r="A195" s="6" t="s">
        <v>182</v>
      </c>
      <c r="B195" s="8">
        <v>3</v>
      </c>
      <c r="C195" s="9">
        <v>4.2622899999999992E-4</v>
      </c>
      <c r="D195" s="9">
        <v>1.6392999999999997E-5</v>
      </c>
      <c r="E195" s="9">
        <v>0</v>
      </c>
      <c r="F195" s="10">
        <v>18.5</v>
      </c>
    </row>
    <row r="196" spans="1:6" ht="15" customHeight="1" x14ac:dyDescent="0.2">
      <c r="A196" s="6" t="s">
        <v>335</v>
      </c>
      <c r="B196" s="11">
        <v>3</v>
      </c>
      <c r="C196" s="12">
        <v>4.2622899999999992E-4</v>
      </c>
      <c r="D196" s="12">
        <v>1.6392999999999997E-5</v>
      </c>
      <c r="E196" s="12">
        <v>0</v>
      </c>
      <c r="F196" s="13">
        <v>18.5</v>
      </c>
    </row>
    <row r="197" spans="1:6" ht="15" customHeight="1" x14ac:dyDescent="0.2">
      <c r="A197" s="6" t="s">
        <v>183</v>
      </c>
      <c r="B197" s="8">
        <v>2</v>
      </c>
      <c r="C197" s="9">
        <v>3.0601100000000002E-4</v>
      </c>
      <c r="D197" s="9">
        <v>0</v>
      </c>
      <c r="E197" s="9">
        <v>0</v>
      </c>
      <c r="F197" s="10">
        <v>10</v>
      </c>
    </row>
    <row r="198" spans="1:6" ht="15" customHeight="1" x14ac:dyDescent="0.2">
      <c r="A198" s="6" t="s">
        <v>184</v>
      </c>
      <c r="B198" s="11">
        <v>1</v>
      </c>
      <c r="C198" s="12">
        <v>2.18579E-4</v>
      </c>
      <c r="D198" s="12">
        <v>0</v>
      </c>
      <c r="E198" s="12">
        <v>0</v>
      </c>
      <c r="F198" s="13">
        <v>10</v>
      </c>
    </row>
    <row r="199" spans="1:6" ht="15" customHeight="1" x14ac:dyDescent="0.2">
      <c r="A199" s="6" t="s">
        <v>185</v>
      </c>
      <c r="B199" s="11">
        <v>1</v>
      </c>
      <c r="C199" s="12">
        <v>8.7431999999999999E-5</v>
      </c>
      <c r="D199" s="12">
        <v>0</v>
      </c>
      <c r="E199" s="12">
        <v>0</v>
      </c>
      <c r="F199" s="13">
        <v>0</v>
      </c>
    </row>
    <row r="200" spans="1:6" ht="21" customHeight="1" x14ac:dyDescent="0.2">
      <c r="A200" s="6" t="s">
        <v>11</v>
      </c>
      <c r="B200" s="8">
        <f>SUM(B201+B207+B224)</f>
        <v>108</v>
      </c>
      <c r="C200" s="9">
        <f t="shared" ref="C200:F200" si="7">SUM(C201+C207+C224)</f>
        <v>1.7180316999999994E-2</v>
      </c>
      <c r="D200" s="9">
        <f t="shared" si="7"/>
        <v>5.3005508333333316E-4</v>
      </c>
      <c r="E200" s="9">
        <f t="shared" si="7"/>
        <v>0</v>
      </c>
      <c r="F200" s="10">
        <f t="shared" si="7"/>
        <v>181.17000000000002</v>
      </c>
    </row>
    <row r="201" spans="1:6" ht="15" customHeight="1" x14ac:dyDescent="0.2">
      <c r="A201" s="6" t="s">
        <v>186</v>
      </c>
      <c r="B201" s="8">
        <v>13</v>
      </c>
      <c r="C201" s="9">
        <v>8.7978200000000007E-4</v>
      </c>
      <c r="D201" s="9">
        <v>1.6393425E-4</v>
      </c>
      <c r="E201" s="9">
        <v>0</v>
      </c>
      <c r="F201" s="10">
        <v>12.549999999999999</v>
      </c>
    </row>
    <row r="202" spans="1:6" ht="15" customHeight="1" x14ac:dyDescent="0.2">
      <c r="A202" s="6" t="s">
        <v>346</v>
      </c>
      <c r="B202" s="11">
        <v>8</v>
      </c>
      <c r="C202" s="12">
        <v>3.7704999999999998E-4</v>
      </c>
      <c r="D202" s="12">
        <v>0</v>
      </c>
      <c r="E202" s="12">
        <v>0</v>
      </c>
      <c r="F202" s="13">
        <v>5.55</v>
      </c>
    </row>
    <row r="203" spans="1:6" ht="15" customHeight="1" x14ac:dyDescent="0.2">
      <c r="A203" s="6" t="s">
        <v>187</v>
      </c>
      <c r="B203" s="11">
        <v>1</v>
      </c>
      <c r="C203" s="12">
        <v>2.18579E-4</v>
      </c>
      <c r="D203" s="12">
        <v>1.6393425E-4</v>
      </c>
      <c r="E203" s="12">
        <v>0</v>
      </c>
      <c r="F203" s="13">
        <v>2</v>
      </c>
    </row>
    <row r="204" spans="1:6" ht="15" customHeight="1" x14ac:dyDescent="0.2">
      <c r="A204" s="6" t="s">
        <v>188</v>
      </c>
      <c r="B204" s="11">
        <v>1</v>
      </c>
      <c r="C204" s="12">
        <v>6.0109000000000003E-5</v>
      </c>
      <c r="D204" s="12">
        <v>0</v>
      </c>
      <c r="E204" s="12">
        <v>0</v>
      </c>
      <c r="F204" s="13">
        <v>1</v>
      </c>
    </row>
    <row r="205" spans="1:6" ht="15" customHeight="1" x14ac:dyDescent="0.2">
      <c r="A205" s="6" t="s">
        <v>189</v>
      </c>
      <c r="B205" s="11">
        <v>1</v>
      </c>
      <c r="C205" s="12">
        <v>8.7431999999999999E-5</v>
      </c>
      <c r="D205" s="12">
        <v>0</v>
      </c>
      <c r="E205" s="12">
        <v>0</v>
      </c>
      <c r="F205" s="13">
        <v>4</v>
      </c>
    </row>
    <row r="206" spans="1:6" ht="15" customHeight="1" x14ac:dyDescent="0.2">
      <c r="A206" s="6" t="s">
        <v>190</v>
      </c>
      <c r="B206" s="11">
        <v>2</v>
      </c>
      <c r="C206" s="12">
        <v>1.3661199999999999E-4</v>
      </c>
      <c r="D206" s="12">
        <v>0</v>
      </c>
      <c r="E206" s="12">
        <v>0</v>
      </c>
      <c r="F206" s="13">
        <v>0</v>
      </c>
    </row>
    <row r="207" spans="1:6" ht="15" customHeight="1" x14ac:dyDescent="0.2">
      <c r="A207" s="6" t="s">
        <v>191</v>
      </c>
      <c r="B207" s="8">
        <v>86</v>
      </c>
      <c r="C207" s="9">
        <v>1.5945345999999996E-2</v>
      </c>
      <c r="D207" s="9">
        <v>3.6612083333333316E-4</v>
      </c>
      <c r="E207" s="9">
        <v>0</v>
      </c>
      <c r="F207" s="10">
        <v>153.79000000000002</v>
      </c>
    </row>
    <row r="208" spans="1:6" ht="15" customHeight="1" x14ac:dyDescent="0.2">
      <c r="A208" s="6" t="s">
        <v>192</v>
      </c>
      <c r="B208" s="11">
        <v>1</v>
      </c>
      <c r="C208" s="12">
        <v>4.3716E-5</v>
      </c>
      <c r="D208" s="12">
        <v>0</v>
      </c>
      <c r="E208" s="12">
        <v>0</v>
      </c>
      <c r="F208" s="13">
        <v>2</v>
      </c>
    </row>
    <row r="209" spans="1:6" ht="15" customHeight="1" x14ac:dyDescent="0.2">
      <c r="A209" s="6" t="s">
        <v>193</v>
      </c>
      <c r="B209" s="11">
        <v>1</v>
      </c>
      <c r="C209" s="12">
        <v>1.6393E-5</v>
      </c>
      <c r="D209" s="12">
        <v>0</v>
      </c>
      <c r="E209" s="12">
        <v>0</v>
      </c>
      <c r="F209" s="13">
        <v>0.75</v>
      </c>
    </row>
    <row r="210" spans="1:6" ht="15" customHeight="1" x14ac:dyDescent="0.2">
      <c r="A210" s="6" t="s">
        <v>38</v>
      </c>
      <c r="B210" s="11">
        <v>1</v>
      </c>
      <c r="C210" s="12">
        <v>1.0929E-5</v>
      </c>
      <c r="D210" s="12">
        <v>0</v>
      </c>
      <c r="E210" s="12">
        <v>0</v>
      </c>
      <c r="F210" s="13">
        <v>0.5</v>
      </c>
    </row>
    <row r="211" spans="1:6" ht="15" customHeight="1" x14ac:dyDescent="0.2">
      <c r="A211" s="6" t="s">
        <v>194</v>
      </c>
      <c r="B211" s="11">
        <v>4</v>
      </c>
      <c r="C211" s="12">
        <v>5.4644000000000001E-5</v>
      </c>
      <c r="D211" s="12">
        <v>0</v>
      </c>
      <c r="E211" s="12">
        <v>0</v>
      </c>
      <c r="F211" s="13">
        <v>3</v>
      </c>
    </row>
    <row r="212" spans="1:6" ht="15" customHeight="1" x14ac:dyDescent="0.2">
      <c r="A212" s="6" t="s">
        <v>195</v>
      </c>
      <c r="B212" s="11">
        <v>3</v>
      </c>
      <c r="C212" s="12">
        <v>9.8360999999999989E-5</v>
      </c>
      <c r="D212" s="12">
        <v>1.6393499999999998E-5</v>
      </c>
      <c r="E212" s="12">
        <v>0</v>
      </c>
      <c r="F212" s="13">
        <v>3.5</v>
      </c>
    </row>
    <row r="213" spans="1:6" ht="15" customHeight="1" x14ac:dyDescent="0.2">
      <c r="A213" s="6" t="s">
        <v>196</v>
      </c>
      <c r="B213" s="11">
        <v>9</v>
      </c>
      <c r="C213" s="12">
        <v>3.2786800000000004E-4</v>
      </c>
      <c r="D213" s="12">
        <v>8.1967499999999991E-5</v>
      </c>
      <c r="E213" s="12">
        <v>0</v>
      </c>
      <c r="F213" s="13">
        <v>13.75</v>
      </c>
    </row>
    <row r="214" spans="1:6" ht="15" customHeight="1" x14ac:dyDescent="0.2">
      <c r="A214" s="6" t="s">
        <v>197</v>
      </c>
      <c r="B214" s="11">
        <v>5</v>
      </c>
      <c r="C214" s="12">
        <v>9.9453499999999995E-4</v>
      </c>
      <c r="D214" s="12">
        <v>0</v>
      </c>
      <c r="E214" s="12">
        <v>0</v>
      </c>
      <c r="F214" s="13">
        <v>18.25</v>
      </c>
    </row>
    <row r="215" spans="1:6" ht="15" customHeight="1" x14ac:dyDescent="0.2">
      <c r="A215" s="6" t="s">
        <v>198</v>
      </c>
      <c r="B215" s="11">
        <v>6</v>
      </c>
      <c r="C215" s="12">
        <v>1.3278669999999999E-3</v>
      </c>
      <c r="D215" s="12">
        <v>0</v>
      </c>
      <c r="E215" s="12">
        <v>0</v>
      </c>
      <c r="F215" s="13">
        <v>27.500000000000004</v>
      </c>
    </row>
    <row r="216" spans="1:6" ht="15" customHeight="1" x14ac:dyDescent="0.2">
      <c r="A216" s="6" t="s">
        <v>199</v>
      </c>
      <c r="B216" s="11">
        <v>8</v>
      </c>
      <c r="C216" s="12">
        <v>5.5191099999999998E-4</v>
      </c>
      <c r="D216" s="12">
        <v>1.6393199999999997E-5</v>
      </c>
      <c r="E216" s="12">
        <v>0</v>
      </c>
      <c r="F216" s="13">
        <v>9.5</v>
      </c>
    </row>
    <row r="217" spans="1:6" ht="15" customHeight="1" x14ac:dyDescent="0.2">
      <c r="A217" s="6" t="s">
        <v>200</v>
      </c>
      <c r="B217" s="11">
        <v>2</v>
      </c>
      <c r="C217" s="12">
        <v>1.0016393E-2</v>
      </c>
      <c r="D217" s="12">
        <v>0</v>
      </c>
      <c r="E217" s="12">
        <v>0</v>
      </c>
      <c r="F217" s="13">
        <v>2.75</v>
      </c>
    </row>
    <row r="218" spans="1:6" ht="15" customHeight="1" x14ac:dyDescent="0.2">
      <c r="A218" s="6" t="s">
        <v>201</v>
      </c>
      <c r="B218" s="11">
        <v>14</v>
      </c>
      <c r="C218" s="12">
        <v>5.9562600000000003E-4</v>
      </c>
      <c r="D218" s="12">
        <v>3.8251499999999998E-5</v>
      </c>
      <c r="E218" s="12">
        <v>0</v>
      </c>
      <c r="F218" s="13">
        <v>18.479999999999997</v>
      </c>
    </row>
    <row r="219" spans="1:6" ht="15" customHeight="1" x14ac:dyDescent="0.2">
      <c r="A219" s="6" t="s">
        <v>202</v>
      </c>
      <c r="B219" s="11">
        <v>3</v>
      </c>
      <c r="C219" s="12">
        <v>1.4754100000000003E-4</v>
      </c>
      <c r="D219" s="12">
        <v>0</v>
      </c>
      <c r="E219" s="12">
        <v>0</v>
      </c>
      <c r="F219" s="13">
        <v>6.5</v>
      </c>
    </row>
    <row r="220" spans="1:6" ht="15" customHeight="1" x14ac:dyDescent="0.2">
      <c r="A220" s="6" t="s">
        <v>203</v>
      </c>
      <c r="B220" s="11">
        <v>3</v>
      </c>
      <c r="C220" s="12">
        <v>8.196700000000001E-5</v>
      </c>
      <c r="D220" s="12">
        <v>0</v>
      </c>
      <c r="E220" s="12">
        <v>0</v>
      </c>
      <c r="F220" s="13">
        <v>3.75</v>
      </c>
    </row>
    <row r="221" spans="1:6" ht="15" customHeight="1" x14ac:dyDescent="0.2">
      <c r="A221" s="6" t="s">
        <v>204</v>
      </c>
      <c r="B221" s="11">
        <v>17</v>
      </c>
      <c r="C221" s="12">
        <v>1.0546439999999998E-3</v>
      </c>
      <c r="D221" s="12">
        <v>1.7486363333333332E-4</v>
      </c>
      <c r="E221" s="12">
        <v>0</v>
      </c>
      <c r="F221" s="13">
        <v>24.25</v>
      </c>
    </row>
    <row r="222" spans="1:6" ht="15" customHeight="1" x14ac:dyDescent="0.2">
      <c r="A222" s="6" t="s">
        <v>205</v>
      </c>
      <c r="B222" s="11">
        <v>7</v>
      </c>
      <c r="C222" s="12">
        <v>2.95082E-4</v>
      </c>
      <c r="D222" s="12">
        <v>3.8251500000000005E-5</v>
      </c>
      <c r="E222" s="12">
        <v>0</v>
      </c>
      <c r="F222" s="13">
        <v>4.3100000000000005</v>
      </c>
    </row>
    <row r="223" spans="1:6" ht="15" customHeight="1" x14ac:dyDescent="0.2">
      <c r="A223" s="6" t="s">
        <v>206</v>
      </c>
      <c r="B223" s="11">
        <v>2</v>
      </c>
      <c r="C223" s="12">
        <v>3.2786900000000006E-4</v>
      </c>
      <c r="D223" s="12">
        <v>0</v>
      </c>
      <c r="E223" s="12">
        <v>0</v>
      </c>
      <c r="F223" s="13">
        <v>15</v>
      </c>
    </row>
    <row r="224" spans="1:6" ht="15" customHeight="1" x14ac:dyDescent="0.2">
      <c r="A224" s="6" t="s">
        <v>207</v>
      </c>
      <c r="B224" s="8">
        <v>9</v>
      </c>
      <c r="C224" s="9">
        <v>3.5518899999999995E-4</v>
      </c>
      <c r="D224" s="9">
        <v>0</v>
      </c>
      <c r="E224" s="9">
        <v>0</v>
      </c>
      <c r="F224" s="10">
        <v>14.829999999999998</v>
      </c>
    </row>
    <row r="225" spans="1:6" ht="15" customHeight="1" x14ac:dyDescent="0.2">
      <c r="A225" s="6" t="s">
        <v>208</v>
      </c>
      <c r="B225" s="11">
        <v>3</v>
      </c>
      <c r="C225" s="12">
        <v>1.8579099999999998E-4</v>
      </c>
      <c r="D225" s="12">
        <v>0</v>
      </c>
      <c r="E225" s="12">
        <v>0</v>
      </c>
      <c r="F225" s="13">
        <v>8.83</v>
      </c>
    </row>
    <row r="226" spans="1:6" ht="15" customHeight="1" x14ac:dyDescent="0.2">
      <c r="A226" s="6" t="s">
        <v>209</v>
      </c>
      <c r="B226" s="11">
        <v>1</v>
      </c>
      <c r="C226" s="12">
        <v>5.4639999999999997E-6</v>
      </c>
      <c r="D226" s="12">
        <v>0</v>
      </c>
      <c r="E226" s="12">
        <v>0</v>
      </c>
      <c r="F226" s="13">
        <v>0.25</v>
      </c>
    </row>
    <row r="227" spans="1:6" ht="15" customHeight="1" x14ac:dyDescent="0.2">
      <c r="A227" s="6" t="s">
        <v>210</v>
      </c>
      <c r="B227" s="11">
        <v>1</v>
      </c>
      <c r="C227" s="12">
        <v>2.1858E-5</v>
      </c>
      <c r="D227" s="12">
        <v>0</v>
      </c>
      <c r="E227" s="12">
        <v>0</v>
      </c>
      <c r="F227" s="13">
        <v>1</v>
      </c>
    </row>
    <row r="228" spans="1:6" ht="15" customHeight="1" x14ac:dyDescent="0.2">
      <c r="A228" s="6" t="s">
        <v>211</v>
      </c>
      <c r="B228" s="11">
        <v>1</v>
      </c>
      <c r="C228" s="12">
        <v>5.4639999999999997E-6</v>
      </c>
      <c r="D228" s="12">
        <v>0</v>
      </c>
      <c r="E228" s="12">
        <v>0</v>
      </c>
      <c r="F228" s="13">
        <v>0.25</v>
      </c>
    </row>
    <row r="229" spans="1:6" ht="15" customHeight="1" x14ac:dyDescent="0.2">
      <c r="A229" s="6" t="s">
        <v>212</v>
      </c>
      <c r="B229" s="11">
        <v>3</v>
      </c>
      <c r="C229" s="12">
        <v>1.3661200000000001E-4</v>
      </c>
      <c r="D229" s="12">
        <v>0</v>
      </c>
      <c r="E229" s="12">
        <v>0</v>
      </c>
      <c r="F229" s="13">
        <v>4.5</v>
      </c>
    </row>
    <row r="230" spans="1:6" ht="21" customHeight="1" x14ac:dyDescent="0.2">
      <c r="A230" s="6" t="s">
        <v>347</v>
      </c>
      <c r="B230" s="8">
        <f>SUM(B231+B240+B254+B263+B276)</f>
        <v>598</v>
      </c>
      <c r="C230" s="9">
        <f t="shared" ref="C230:F230" si="8">SUM(C231+C240+C254+C263+C276)</f>
        <v>18.704852418000005</v>
      </c>
      <c r="D230" s="9">
        <f t="shared" si="8"/>
        <v>2.0323647522293227</v>
      </c>
      <c r="E230" s="9">
        <f t="shared" si="8"/>
        <v>1.0716393439999998</v>
      </c>
      <c r="F230" s="10">
        <f t="shared" si="8"/>
        <v>246658.95999999996</v>
      </c>
    </row>
    <row r="231" spans="1:6" ht="15" customHeight="1" x14ac:dyDescent="0.2">
      <c r="A231" s="6" t="s">
        <v>213</v>
      </c>
      <c r="B231" s="8">
        <v>50</v>
      </c>
      <c r="C231" s="9">
        <v>4.1912562E-2</v>
      </c>
      <c r="D231" s="9">
        <v>3.2786889999999997E-4</v>
      </c>
      <c r="E231" s="9">
        <v>0</v>
      </c>
      <c r="F231" s="10">
        <v>62.769999999999982</v>
      </c>
    </row>
    <row r="232" spans="1:6" ht="15" customHeight="1" x14ac:dyDescent="0.2">
      <c r="A232" s="6" t="s">
        <v>336</v>
      </c>
      <c r="B232" s="11">
        <v>1</v>
      </c>
      <c r="C232" s="12">
        <v>4.3716E-5</v>
      </c>
      <c r="D232" s="12">
        <v>0</v>
      </c>
      <c r="E232" s="12">
        <v>0</v>
      </c>
      <c r="F232" s="13">
        <v>1</v>
      </c>
    </row>
    <row r="233" spans="1:6" ht="15" customHeight="1" x14ac:dyDescent="0.2">
      <c r="A233" s="6" t="s">
        <v>214</v>
      </c>
      <c r="B233" s="11">
        <v>28</v>
      </c>
      <c r="C233" s="12">
        <v>1.2568269999999999E-3</v>
      </c>
      <c r="D233" s="12">
        <v>1.6393429999999996E-4</v>
      </c>
      <c r="E233" s="12">
        <v>0</v>
      </c>
      <c r="F233" s="13">
        <v>36.029999999999994</v>
      </c>
    </row>
    <row r="234" spans="1:6" ht="15" customHeight="1" x14ac:dyDescent="0.2">
      <c r="A234" s="6" t="s">
        <v>215</v>
      </c>
      <c r="B234" s="11">
        <v>3</v>
      </c>
      <c r="C234" s="12">
        <v>6.5573000000000004E-5</v>
      </c>
      <c r="D234" s="12">
        <v>1.0928799999999999E-5</v>
      </c>
      <c r="E234" s="12">
        <v>0</v>
      </c>
      <c r="F234" s="13">
        <v>2.75</v>
      </c>
    </row>
    <row r="235" spans="1:6" ht="15" customHeight="1" x14ac:dyDescent="0.2">
      <c r="A235" s="6" t="s">
        <v>216</v>
      </c>
      <c r="B235" s="11">
        <v>10</v>
      </c>
      <c r="C235" s="12">
        <v>3.0213112999999996E-2</v>
      </c>
      <c r="D235" s="12">
        <v>0</v>
      </c>
      <c r="E235" s="12">
        <v>0</v>
      </c>
      <c r="F235" s="13">
        <v>18.72</v>
      </c>
    </row>
    <row r="236" spans="1:6" ht="15" customHeight="1" x14ac:dyDescent="0.2">
      <c r="A236" s="6" t="s">
        <v>217</v>
      </c>
      <c r="B236" s="11">
        <v>1</v>
      </c>
      <c r="C236" s="12">
        <v>2.1858E-5</v>
      </c>
      <c r="D236" s="12">
        <v>0</v>
      </c>
      <c r="E236" s="12">
        <v>0</v>
      </c>
      <c r="F236" s="13">
        <v>1</v>
      </c>
    </row>
    <row r="237" spans="1:6" ht="15" customHeight="1" x14ac:dyDescent="0.2">
      <c r="A237" s="6" t="s">
        <v>218</v>
      </c>
      <c r="B237" s="11">
        <v>4</v>
      </c>
      <c r="C237" s="12">
        <v>1.7486300000000001E-4</v>
      </c>
      <c r="D237" s="12">
        <v>1.5300579999999998E-4</v>
      </c>
      <c r="E237" s="12">
        <v>0</v>
      </c>
      <c r="F237" s="13">
        <v>1.02</v>
      </c>
    </row>
    <row r="238" spans="1:6" ht="15" customHeight="1" x14ac:dyDescent="0.2">
      <c r="A238" s="6" t="s">
        <v>219</v>
      </c>
      <c r="B238" s="11">
        <v>2</v>
      </c>
      <c r="C238" s="12">
        <v>1.3661199999999999E-4</v>
      </c>
      <c r="D238" s="12">
        <v>0</v>
      </c>
      <c r="E238" s="12">
        <v>0</v>
      </c>
      <c r="F238" s="13">
        <v>1.25</v>
      </c>
    </row>
    <row r="239" spans="1:6" ht="15" customHeight="1" x14ac:dyDescent="0.2">
      <c r="A239" s="6" t="s">
        <v>220</v>
      </c>
      <c r="B239" s="11">
        <v>1</v>
      </c>
      <c r="C239" s="12">
        <v>0.01</v>
      </c>
      <c r="D239" s="12">
        <v>0</v>
      </c>
      <c r="E239" s="12">
        <v>0</v>
      </c>
      <c r="F239" s="13">
        <v>1</v>
      </c>
    </row>
    <row r="240" spans="1:6" ht="15" customHeight="1" x14ac:dyDescent="0.2">
      <c r="A240" s="6" t="s">
        <v>221</v>
      </c>
      <c r="B240" s="8">
        <v>158</v>
      </c>
      <c r="C240" s="9">
        <v>10.276584689000005</v>
      </c>
      <c r="D240" s="9">
        <v>0.55857923474508786</v>
      </c>
      <c r="E240" s="9">
        <v>3.1639343999999986E-2</v>
      </c>
      <c r="F240" s="10">
        <v>127809.56</v>
      </c>
    </row>
    <row r="241" spans="1:6" ht="15" customHeight="1" x14ac:dyDescent="0.2">
      <c r="A241" s="6" t="s">
        <v>337</v>
      </c>
      <c r="B241" s="11">
        <v>3</v>
      </c>
      <c r="C241" s="12">
        <v>7.6503000000000009E-5</v>
      </c>
      <c r="D241" s="12">
        <v>1.0929E-5</v>
      </c>
      <c r="E241" s="12">
        <v>0</v>
      </c>
      <c r="F241" s="13">
        <v>2</v>
      </c>
    </row>
    <row r="242" spans="1:6" ht="15" customHeight="1" x14ac:dyDescent="0.2">
      <c r="A242" s="6" t="s">
        <v>222</v>
      </c>
      <c r="B242" s="11">
        <v>1</v>
      </c>
      <c r="C242" s="12">
        <v>1.0928960000000001E-3</v>
      </c>
      <c r="D242" s="12">
        <v>0</v>
      </c>
      <c r="E242" s="12">
        <v>0</v>
      </c>
      <c r="F242" s="13">
        <v>20</v>
      </c>
    </row>
    <row r="243" spans="1:6" ht="15" customHeight="1" x14ac:dyDescent="0.2">
      <c r="A243" s="6" t="s">
        <v>223</v>
      </c>
      <c r="B243" s="11">
        <v>3</v>
      </c>
      <c r="C243" s="12">
        <v>6.2841500000000001E-4</v>
      </c>
      <c r="D243" s="12">
        <v>0</v>
      </c>
      <c r="E243" s="12">
        <v>0</v>
      </c>
      <c r="F243" s="13">
        <v>13.750000000000002</v>
      </c>
    </row>
    <row r="244" spans="1:6" ht="15" customHeight="1" x14ac:dyDescent="0.2">
      <c r="A244" s="6" t="s">
        <v>224</v>
      </c>
      <c r="B244" s="11">
        <v>1</v>
      </c>
      <c r="C244" s="12">
        <v>1.0929E-5</v>
      </c>
      <c r="D244" s="12">
        <v>0</v>
      </c>
      <c r="E244" s="12">
        <v>0</v>
      </c>
      <c r="F244" s="13">
        <v>0.5</v>
      </c>
    </row>
    <row r="245" spans="1:6" ht="15" customHeight="1" x14ac:dyDescent="0.2">
      <c r="A245" s="6" t="s">
        <v>225</v>
      </c>
      <c r="B245" s="11">
        <v>6</v>
      </c>
      <c r="C245" s="12">
        <v>1.830599E-3</v>
      </c>
      <c r="D245" s="12">
        <v>9.0163899999999998E-4</v>
      </c>
      <c r="E245" s="12">
        <v>0</v>
      </c>
      <c r="F245" s="13">
        <v>31</v>
      </c>
    </row>
    <row r="246" spans="1:6" ht="15" customHeight="1" x14ac:dyDescent="0.2">
      <c r="A246" s="6" t="s">
        <v>226</v>
      </c>
      <c r="B246" s="11">
        <v>37</v>
      </c>
      <c r="C246" s="12">
        <v>5.0157377040000002</v>
      </c>
      <c r="D246" s="12">
        <v>0.28517486372166667</v>
      </c>
      <c r="E246" s="12">
        <v>0</v>
      </c>
      <c r="F246" s="13">
        <v>94543.31</v>
      </c>
    </row>
    <row r="247" spans="1:6" ht="15" customHeight="1" x14ac:dyDescent="0.2">
      <c r="A247" s="6" t="s">
        <v>227</v>
      </c>
      <c r="B247" s="11">
        <v>74</v>
      </c>
      <c r="C247" s="12">
        <v>4.7114426170000012</v>
      </c>
      <c r="D247" s="12">
        <v>2.0928961475000007E-2</v>
      </c>
      <c r="E247" s="12">
        <v>0</v>
      </c>
      <c r="F247" s="13">
        <v>30999.750000000004</v>
      </c>
    </row>
    <row r="248" spans="1:6" ht="15" customHeight="1" x14ac:dyDescent="0.2">
      <c r="A248" s="6" t="s">
        <v>228</v>
      </c>
      <c r="B248" s="11">
        <v>5</v>
      </c>
      <c r="C248" s="12">
        <v>2.2677590000000003E-3</v>
      </c>
      <c r="D248" s="12">
        <v>1.6393439999999999E-4</v>
      </c>
      <c r="E248" s="12">
        <v>0</v>
      </c>
      <c r="F248" s="13">
        <v>47.5</v>
      </c>
    </row>
    <row r="249" spans="1:6" ht="15" customHeight="1" x14ac:dyDescent="0.2">
      <c r="A249" s="6" t="s">
        <v>229</v>
      </c>
      <c r="B249" s="11">
        <v>2</v>
      </c>
      <c r="C249" s="12">
        <v>3.551912E-3</v>
      </c>
      <c r="D249" s="12">
        <v>2.7322399999999997E-4</v>
      </c>
      <c r="E249" s="12">
        <v>0</v>
      </c>
      <c r="F249" s="13">
        <v>49</v>
      </c>
    </row>
    <row r="250" spans="1:6" ht="15" customHeight="1" x14ac:dyDescent="0.2">
      <c r="A250" s="6" t="s">
        <v>230</v>
      </c>
      <c r="B250" s="11">
        <v>15</v>
      </c>
      <c r="C250" s="12">
        <v>0.53563934399999991</v>
      </c>
      <c r="D250" s="12">
        <v>0.25052459028000001</v>
      </c>
      <c r="E250" s="12">
        <v>2.9999999999999995E-2</v>
      </c>
      <c r="F250" s="13">
        <v>2008.7499999999998</v>
      </c>
    </row>
    <row r="251" spans="1:6" ht="15" customHeight="1" x14ac:dyDescent="0.2">
      <c r="A251" s="6" t="s">
        <v>231</v>
      </c>
      <c r="B251" s="11">
        <v>1</v>
      </c>
      <c r="C251" s="12">
        <v>1.639344E-3</v>
      </c>
      <c r="D251" s="12">
        <v>5.4644800000000005E-4</v>
      </c>
      <c r="E251" s="12">
        <v>1.639344E-3</v>
      </c>
      <c r="F251" s="13">
        <v>50</v>
      </c>
    </row>
    <row r="252" spans="1:6" ht="15" customHeight="1" x14ac:dyDescent="0.2">
      <c r="A252" s="6" t="s">
        <v>232</v>
      </c>
      <c r="B252" s="11">
        <v>2</v>
      </c>
      <c r="C252" s="12">
        <v>1.0929000000000001E-4</v>
      </c>
      <c r="D252" s="12">
        <v>2.7322499999999998E-5</v>
      </c>
      <c r="E252" s="12">
        <v>0</v>
      </c>
      <c r="F252" s="13">
        <v>2</v>
      </c>
    </row>
    <row r="253" spans="1:6" ht="15" customHeight="1" x14ac:dyDescent="0.2">
      <c r="A253" s="6" t="s">
        <v>233</v>
      </c>
      <c r="B253" s="11">
        <v>8</v>
      </c>
      <c r="C253" s="12">
        <v>2.5573770000000004E-3</v>
      </c>
      <c r="D253" s="12">
        <v>2.7322368421052635E-5</v>
      </c>
      <c r="E253" s="12">
        <v>0</v>
      </c>
      <c r="F253" s="13">
        <v>41.999999999999993</v>
      </c>
    </row>
    <row r="254" spans="1:6" ht="15" customHeight="1" x14ac:dyDescent="0.2">
      <c r="A254" s="6" t="s">
        <v>234</v>
      </c>
      <c r="B254" s="8">
        <v>66</v>
      </c>
      <c r="C254" s="9">
        <v>0.69096174399999999</v>
      </c>
      <c r="D254" s="9">
        <v>2.3207650320567368E-2</v>
      </c>
      <c r="E254" s="9">
        <v>0</v>
      </c>
      <c r="F254" s="10">
        <v>13508.19</v>
      </c>
    </row>
    <row r="255" spans="1:6" ht="15" customHeight="1" x14ac:dyDescent="0.2">
      <c r="A255" s="6" t="s">
        <v>338</v>
      </c>
      <c r="B255" s="11">
        <v>1</v>
      </c>
      <c r="C255" s="12">
        <v>8.1966999999999996E-5</v>
      </c>
      <c r="D255" s="12">
        <v>0</v>
      </c>
      <c r="E255" s="12">
        <v>0</v>
      </c>
      <c r="F255" s="13">
        <v>1</v>
      </c>
    </row>
    <row r="256" spans="1:6" ht="15" customHeight="1" x14ac:dyDescent="0.2">
      <c r="A256" s="6" t="s">
        <v>235</v>
      </c>
      <c r="B256" s="11">
        <v>15</v>
      </c>
      <c r="C256" s="12">
        <v>2.5568305000000006E-2</v>
      </c>
      <c r="D256" s="12">
        <v>6.5573733333333352E-5</v>
      </c>
      <c r="E256" s="12">
        <v>0</v>
      </c>
      <c r="F256" s="13">
        <v>501</v>
      </c>
    </row>
    <row r="257" spans="1:6" ht="15" customHeight="1" x14ac:dyDescent="0.2">
      <c r="A257" s="6" t="s">
        <v>35</v>
      </c>
      <c r="B257" s="11">
        <v>5</v>
      </c>
      <c r="C257" s="12">
        <v>3.1967213000000001E-2</v>
      </c>
      <c r="D257" s="12">
        <v>0</v>
      </c>
      <c r="E257" s="12">
        <v>0</v>
      </c>
      <c r="F257" s="13">
        <v>771.42</v>
      </c>
    </row>
    <row r="258" spans="1:6" ht="15" customHeight="1" x14ac:dyDescent="0.2">
      <c r="A258" s="6" t="s">
        <v>236</v>
      </c>
      <c r="B258" s="11">
        <v>9</v>
      </c>
      <c r="C258" s="12">
        <v>4.3366120000000001E-2</v>
      </c>
      <c r="D258" s="12">
        <v>1.7076502799999997E-2</v>
      </c>
      <c r="E258" s="12">
        <v>0</v>
      </c>
      <c r="F258" s="13">
        <v>460.72999999999996</v>
      </c>
    </row>
    <row r="259" spans="1:6" ht="15" customHeight="1" x14ac:dyDescent="0.2">
      <c r="A259" s="6" t="s">
        <v>237</v>
      </c>
      <c r="B259" s="11">
        <v>7</v>
      </c>
      <c r="C259" s="12">
        <v>2.0928962000000002E-2</v>
      </c>
      <c r="D259" s="12">
        <v>5.4644787234042542E-5</v>
      </c>
      <c r="E259" s="12">
        <v>0</v>
      </c>
      <c r="F259" s="13">
        <v>317.49000000000007</v>
      </c>
    </row>
    <row r="260" spans="1:6" ht="15" customHeight="1" x14ac:dyDescent="0.2">
      <c r="A260" s="6" t="s">
        <v>238</v>
      </c>
      <c r="B260" s="11">
        <v>1</v>
      </c>
      <c r="C260" s="12">
        <v>2.7322E-5</v>
      </c>
      <c r="D260" s="12">
        <v>0</v>
      </c>
      <c r="E260" s="12">
        <v>0</v>
      </c>
      <c r="F260" s="13">
        <v>0.55000000000000004</v>
      </c>
    </row>
    <row r="261" spans="1:6" ht="15" customHeight="1" x14ac:dyDescent="0.2">
      <c r="A261" s="6" t="s">
        <v>239</v>
      </c>
      <c r="B261" s="11">
        <v>1</v>
      </c>
      <c r="C261" s="12">
        <v>2.7322E-5</v>
      </c>
      <c r="D261" s="12">
        <v>0</v>
      </c>
      <c r="E261" s="12">
        <v>0</v>
      </c>
      <c r="F261" s="13">
        <v>0.5</v>
      </c>
    </row>
    <row r="262" spans="1:6" ht="15" customHeight="1" x14ac:dyDescent="0.2">
      <c r="A262" s="6" t="s">
        <v>240</v>
      </c>
      <c r="B262" s="11">
        <v>27</v>
      </c>
      <c r="C262" s="12">
        <v>0.56899453300000002</v>
      </c>
      <c r="D262" s="12">
        <v>6.0109290000000008E-3</v>
      </c>
      <c r="E262" s="12">
        <v>0</v>
      </c>
      <c r="F262" s="13">
        <v>11455.499999999998</v>
      </c>
    </row>
    <row r="263" spans="1:6" ht="15" customHeight="1" x14ac:dyDescent="0.2">
      <c r="A263" s="6" t="s">
        <v>241</v>
      </c>
      <c r="B263" s="8">
        <v>79</v>
      </c>
      <c r="C263" s="9">
        <v>9.485244700000002E-2</v>
      </c>
      <c r="D263" s="9">
        <v>3.2240350000000014E-4</v>
      </c>
      <c r="E263" s="9">
        <v>0</v>
      </c>
      <c r="F263" s="10">
        <v>153.21999999999991</v>
      </c>
    </row>
    <row r="264" spans="1:6" ht="15" customHeight="1" x14ac:dyDescent="0.2">
      <c r="A264" s="6" t="s">
        <v>242</v>
      </c>
      <c r="B264" s="11">
        <v>34</v>
      </c>
      <c r="C264" s="12">
        <v>1.3988989999999997E-3</v>
      </c>
      <c r="D264" s="12">
        <v>8.7431333333333358E-5</v>
      </c>
      <c r="E264" s="12">
        <v>0</v>
      </c>
      <c r="F264" s="13">
        <v>45.819999999999993</v>
      </c>
    </row>
    <row r="265" spans="1:6" ht="15" customHeight="1" x14ac:dyDescent="0.2">
      <c r="A265" s="6" t="s">
        <v>243</v>
      </c>
      <c r="B265" s="11">
        <v>5</v>
      </c>
      <c r="C265" s="12">
        <v>1.6393299999999998E-4</v>
      </c>
      <c r="D265" s="12">
        <v>1.6393E-5</v>
      </c>
      <c r="E265" s="12">
        <v>0</v>
      </c>
      <c r="F265" s="13">
        <v>3.12</v>
      </c>
    </row>
    <row r="266" spans="1:6" ht="15" customHeight="1" x14ac:dyDescent="0.2">
      <c r="A266" s="6" t="s">
        <v>244</v>
      </c>
      <c r="B266" s="11">
        <v>1</v>
      </c>
      <c r="C266" s="12">
        <v>1.6393399999999999E-4</v>
      </c>
      <c r="D266" s="12">
        <v>5.4644666666666669E-5</v>
      </c>
      <c r="E266" s="12">
        <v>0</v>
      </c>
      <c r="F266" s="13">
        <v>3</v>
      </c>
    </row>
    <row r="267" spans="1:6" ht="15" customHeight="1" x14ac:dyDescent="0.2">
      <c r="A267" s="6" t="s">
        <v>245</v>
      </c>
      <c r="B267" s="11">
        <v>3</v>
      </c>
      <c r="C267" s="12">
        <v>4.4808799999999992E-4</v>
      </c>
      <c r="D267" s="12">
        <v>0</v>
      </c>
      <c r="E267" s="12">
        <v>0</v>
      </c>
      <c r="F267" s="13">
        <v>8.25</v>
      </c>
    </row>
    <row r="268" spans="1:6" ht="15" customHeight="1" x14ac:dyDescent="0.2">
      <c r="A268" s="6" t="s">
        <v>56</v>
      </c>
      <c r="B268" s="11">
        <v>3</v>
      </c>
      <c r="C268" s="12">
        <v>1.31147E-4</v>
      </c>
      <c r="D268" s="12">
        <v>0</v>
      </c>
      <c r="E268" s="12">
        <v>0</v>
      </c>
      <c r="F268" s="13">
        <v>5.8500000000000005</v>
      </c>
    </row>
    <row r="269" spans="1:6" ht="15" customHeight="1" x14ac:dyDescent="0.2">
      <c r="A269" s="6" t="s">
        <v>246</v>
      </c>
      <c r="B269" s="11">
        <v>6</v>
      </c>
      <c r="C269" s="12">
        <v>5.4098300000000009E-4</v>
      </c>
      <c r="D269" s="12">
        <v>1.3661200000000001E-4</v>
      </c>
      <c r="E269" s="12">
        <v>0</v>
      </c>
      <c r="F269" s="13">
        <v>7.75</v>
      </c>
    </row>
    <row r="270" spans="1:6" ht="15" customHeight="1" x14ac:dyDescent="0.2">
      <c r="A270" s="6" t="s">
        <v>247</v>
      </c>
      <c r="B270" s="11">
        <v>15</v>
      </c>
      <c r="C270" s="12">
        <v>5.0513660000000002E-2</v>
      </c>
      <c r="D270" s="12">
        <v>0</v>
      </c>
      <c r="E270" s="12">
        <v>0</v>
      </c>
      <c r="F270" s="13">
        <v>16.099999999999998</v>
      </c>
    </row>
    <row r="271" spans="1:6" ht="15" customHeight="1" x14ac:dyDescent="0.2">
      <c r="A271" s="6" t="s">
        <v>248</v>
      </c>
      <c r="B271" s="11">
        <v>5</v>
      </c>
      <c r="C271" s="12">
        <v>4.0065572999999993E-2</v>
      </c>
      <c r="D271" s="12">
        <v>0</v>
      </c>
      <c r="E271" s="12">
        <v>0</v>
      </c>
      <c r="F271" s="13">
        <v>4.08</v>
      </c>
    </row>
    <row r="272" spans="1:6" ht="15" customHeight="1" x14ac:dyDescent="0.2">
      <c r="A272" s="6" t="s">
        <v>249</v>
      </c>
      <c r="B272" s="11">
        <v>2</v>
      </c>
      <c r="C272" s="12">
        <v>6.0109000000000003E-5</v>
      </c>
      <c r="D272" s="12">
        <v>0</v>
      </c>
      <c r="E272" s="12">
        <v>0</v>
      </c>
      <c r="F272" s="13">
        <v>1.25</v>
      </c>
    </row>
    <row r="273" spans="1:6" ht="15" customHeight="1" x14ac:dyDescent="0.2">
      <c r="A273" s="6" t="s">
        <v>250</v>
      </c>
      <c r="B273" s="11">
        <v>1</v>
      </c>
      <c r="C273" s="12">
        <v>6.5574000000000006E-5</v>
      </c>
      <c r="D273" s="12">
        <v>0</v>
      </c>
      <c r="E273" s="12">
        <v>0</v>
      </c>
      <c r="F273" s="13">
        <v>2</v>
      </c>
    </row>
    <row r="274" spans="1:6" ht="15" customHeight="1" x14ac:dyDescent="0.2">
      <c r="A274" s="6" t="s">
        <v>251</v>
      </c>
      <c r="B274" s="11">
        <v>3</v>
      </c>
      <c r="C274" s="12">
        <v>1.191257E-3</v>
      </c>
      <c r="D274" s="12">
        <v>2.7322499999999995E-5</v>
      </c>
      <c r="E274" s="12">
        <v>0</v>
      </c>
      <c r="F274" s="13">
        <v>52.999999999999993</v>
      </c>
    </row>
    <row r="275" spans="1:6" ht="15" customHeight="1" x14ac:dyDescent="0.2">
      <c r="A275" s="6" t="s">
        <v>252</v>
      </c>
      <c r="B275" s="11">
        <v>1</v>
      </c>
      <c r="C275" s="12">
        <v>1.0929000000000001E-4</v>
      </c>
      <c r="D275" s="12">
        <v>0</v>
      </c>
      <c r="E275" s="12">
        <v>0</v>
      </c>
      <c r="F275" s="13">
        <v>3</v>
      </c>
    </row>
    <row r="276" spans="1:6" ht="15" customHeight="1" x14ac:dyDescent="0.2">
      <c r="A276" s="6" t="s">
        <v>253</v>
      </c>
      <c r="B276" s="8">
        <v>245</v>
      </c>
      <c r="C276" s="9">
        <v>7.6005409759999996</v>
      </c>
      <c r="D276" s="9">
        <v>1.4499275947636672</v>
      </c>
      <c r="E276" s="9">
        <v>1.0399999999999998</v>
      </c>
      <c r="F276" s="10">
        <v>105125.21999999999</v>
      </c>
    </row>
    <row r="277" spans="1:6" ht="15" customHeight="1" x14ac:dyDescent="0.2">
      <c r="A277" s="6" t="s">
        <v>339</v>
      </c>
      <c r="B277" s="11">
        <v>7</v>
      </c>
      <c r="C277" s="12">
        <v>2.2076489999999999E-3</v>
      </c>
      <c r="D277" s="12">
        <v>4.2622929999999991E-4</v>
      </c>
      <c r="E277" s="12">
        <v>0</v>
      </c>
      <c r="F277" s="13">
        <v>34.629999999999995</v>
      </c>
    </row>
    <row r="278" spans="1:6" ht="15" customHeight="1" x14ac:dyDescent="0.2">
      <c r="A278" s="6" t="s">
        <v>254</v>
      </c>
      <c r="B278" s="11">
        <v>9</v>
      </c>
      <c r="C278" s="12">
        <v>9.2202184999999992E-2</v>
      </c>
      <c r="D278" s="12">
        <v>1.0016393E-2</v>
      </c>
      <c r="E278" s="12">
        <v>0</v>
      </c>
      <c r="F278" s="13">
        <v>1256</v>
      </c>
    </row>
    <row r="279" spans="1:6" ht="15" customHeight="1" x14ac:dyDescent="0.2">
      <c r="A279" s="6" t="s">
        <v>255</v>
      </c>
      <c r="B279" s="11">
        <v>2</v>
      </c>
      <c r="C279" s="12">
        <v>1.000983607</v>
      </c>
      <c r="D279" s="12">
        <v>0</v>
      </c>
      <c r="E279" s="12">
        <v>1</v>
      </c>
      <c r="F279" s="13">
        <v>10015</v>
      </c>
    </row>
    <row r="280" spans="1:6" ht="15" customHeight="1" x14ac:dyDescent="0.2">
      <c r="A280" s="6" t="s">
        <v>256</v>
      </c>
      <c r="B280" s="11">
        <v>12</v>
      </c>
      <c r="C280" s="12">
        <v>7.4387977000000008E-2</v>
      </c>
      <c r="D280" s="12">
        <v>8.1967199999999997E-5</v>
      </c>
      <c r="E280" s="12">
        <v>0</v>
      </c>
      <c r="F280" s="13">
        <v>1234.3200000000002</v>
      </c>
    </row>
    <row r="281" spans="1:6" ht="15" customHeight="1" x14ac:dyDescent="0.2">
      <c r="A281" s="6" t="s">
        <v>257</v>
      </c>
      <c r="B281" s="11">
        <v>2</v>
      </c>
      <c r="C281" s="12">
        <v>8.5792300000000002E-4</v>
      </c>
      <c r="D281" s="12">
        <v>0</v>
      </c>
      <c r="E281" s="12">
        <v>0</v>
      </c>
      <c r="F281" s="13">
        <v>21</v>
      </c>
    </row>
    <row r="282" spans="1:6" ht="15" customHeight="1" x14ac:dyDescent="0.2">
      <c r="A282" s="6" t="s">
        <v>258</v>
      </c>
      <c r="B282" s="11">
        <v>101</v>
      </c>
      <c r="C282" s="12">
        <v>1.4668196699999996</v>
      </c>
      <c r="D282" s="12">
        <v>4.3348360640333365E-2</v>
      </c>
      <c r="E282" s="12">
        <v>4.0000000000000015E-2</v>
      </c>
      <c r="F282" s="13">
        <v>25258.430000000004</v>
      </c>
    </row>
    <row r="283" spans="1:6" ht="15" customHeight="1" x14ac:dyDescent="0.2">
      <c r="A283" s="6" t="s">
        <v>259</v>
      </c>
      <c r="B283" s="11">
        <v>107</v>
      </c>
      <c r="C283" s="12">
        <v>4.9628688500000013</v>
      </c>
      <c r="D283" s="12">
        <v>1.396054644623334</v>
      </c>
      <c r="E283" s="12">
        <v>0</v>
      </c>
      <c r="F283" s="13">
        <v>67303</v>
      </c>
    </row>
    <row r="284" spans="1:6" ht="15" customHeight="1" x14ac:dyDescent="0.2">
      <c r="A284" s="6" t="s">
        <v>260</v>
      </c>
      <c r="B284" s="11">
        <v>5</v>
      </c>
      <c r="C284" s="12">
        <v>2.1311499999999999E-4</v>
      </c>
      <c r="D284" s="12">
        <v>0</v>
      </c>
      <c r="E284" s="12">
        <v>0</v>
      </c>
      <c r="F284" s="13">
        <v>2.84</v>
      </c>
    </row>
    <row r="285" spans="1:6" ht="21" customHeight="1" x14ac:dyDescent="0.2">
      <c r="A285" s="6" t="s">
        <v>14</v>
      </c>
      <c r="B285" s="8">
        <f>SUM(B286+B289+B293+B299+B305+B312+B320)</f>
        <v>59</v>
      </c>
      <c r="C285" s="9">
        <f t="shared" ref="C285:F285" si="9">SUM(C286+C289+C293+C299+C305+C312+C320)</f>
        <v>0.17231693400000003</v>
      </c>
      <c r="D285" s="9">
        <f t="shared" si="9"/>
        <v>1.3672126288690474E-3</v>
      </c>
      <c r="E285" s="9">
        <f t="shared" si="9"/>
        <v>0</v>
      </c>
      <c r="F285" s="10">
        <f t="shared" si="9"/>
        <v>1589.3999999999999</v>
      </c>
    </row>
    <row r="286" spans="1:6" ht="15" customHeight="1" x14ac:dyDescent="0.2">
      <c r="A286" s="6" t="s">
        <v>261</v>
      </c>
      <c r="B286" s="8">
        <v>3</v>
      </c>
      <c r="C286" s="9">
        <v>1.6721299999999998E-3</v>
      </c>
      <c r="D286" s="9">
        <v>1.092896E-4</v>
      </c>
      <c r="E286" s="9">
        <v>0</v>
      </c>
      <c r="F286" s="10">
        <v>18.900000000000002</v>
      </c>
    </row>
    <row r="287" spans="1:6" ht="15" customHeight="1" x14ac:dyDescent="0.2">
      <c r="A287" s="6" t="s">
        <v>262</v>
      </c>
      <c r="B287" s="11">
        <v>1</v>
      </c>
      <c r="C287" s="12">
        <v>1.639344E-3</v>
      </c>
      <c r="D287" s="12">
        <v>1.0928960000000002E-4</v>
      </c>
      <c r="E287" s="12">
        <v>0</v>
      </c>
      <c r="F287" s="13">
        <v>18.25</v>
      </c>
    </row>
    <row r="288" spans="1:6" ht="15" customHeight="1" x14ac:dyDescent="0.2">
      <c r="A288" s="6" t="s">
        <v>263</v>
      </c>
      <c r="B288" s="11">
        <v>2</v>
      </c>
      <c r="C288" s="12">
        <v>3.2786000000000001E-5</v>
      </c>
      <c r="D288" s="12">
        <v>0</v>
      </c>
      <c r="E288" s="12">
        <v>0</v>
      </c>
      <c r="F288" s="13">
        <v>0.65</v>
      </c>
    </row>
    <row r="289" spans="1:6" ht="15" customHeight="1" x14ac:dyDescent="0.2">
      <c r="A289" s="6" t="s">
        <v>264</v>
      </c>
      <c r="B289" s="8">
        <v>9</v>
      </c>
      <c r="C289" s="9">
        <v>4.7923490000000013E-3</v>
      </c>
      <c r="D289" s="9">
        <v>1.0929E-5</v>
      </c>
      <c r="E289" s="9">
        <v>0</v>
      </c>
      <c r="F289" s="10">
        <v>96.25</v>
      </c>
    </row>
    <row r="290" spans="1:6" ht="15" customHeight="1" x14ac:dyDescent="0.2">
      <c r="A290" s="6" t="s">
        <v>265</v>
      </c>
      <c r="B290" s="11">
        <v>1</v>
      </c>
      <c r="C290" s="12">
        <v>2.7322400000000003E-4</v>
      </c>
      <c r="D290" s="12">
        <v>0</v>
      </c>
      <c r="E290" s="12">
        <v>0</v>
      </c>
      <c r="F290" s="13">
        <v>5</v>
      </c>
    </row>
    <row r="291" spans="1:6" ht="15" customHeight="1" x14ac:dyDescent="0.2">
      <c r="A291" s="6" t="s">
        <v>258</v>
      </c>
      <c r="B291" s="11">
        <v>1</v>
      </c>
      <c r="C291" s="12">
        <v>1.0929E-5</v>
      </c>
      <c r="D291" s="12">
        <v>1.0929E-5</v>
      </c>
      <c r="E291" s="12">
        <v>0</v>
      </c>
      <c r="F291" s="13">
        <v>0</v>
      </c>
    </row>
    <row r="292" spans="1:6" ht="15" customHeight="1" x14ac:dyDescent="0.2">
      <c r="A292" s="6" t="s">
        <v>260</v>
      </c>
      <c r="B292" s="11">
        <v>7</v>
      </c>
      <c r="C292" s="12">
        <v>4.5081960000000008E-3</v>
      </c>
      <c r="D292" s="12">
        <v>0</v>
      </c>
      <c r="E292" s="12">
        <v>0</v>
      </c>
      <c r="F292" s="13">
        <v>91.25</v>
      </c>
    </row>
    <row r="293" spans="1:6" ht="15" customHeight="1" x14ac:dyDescent="0.2">
      <c r="A293" s="6" t="s">
        <v>266</v>
      </c>
      <c r="B293" s="8">
        <v>7</v>
      </c>
      <c r="C293" s="9">
        <v>0.12105464400000002</v>
      </c>
      <c r="D293" s="9">
        <v>5.4644642857142858E-5</v>
      </c>
      <c r="E293" s="9">
        <v>0</v>
      </c>
      <c r="F293" s="10">
        <v>23</v>
      </c>
    </row>
    <row r="294" spans="1:6" ht="15" customHeight="1" x14ac:dyDescent="0.2">
      <c r="A294" s="6" t="s">
        <v>340</v>
      </c>
      <c r="B294" s="11">
        <v>2</v>
      </c>
      <c r="C294" s="12">
        <v>3.8251400000000003E-4</v>
      </c>
      <c r="D294" s="12">
        <v>0</v>
      </c>
      <c r="E294" s="12">
        <v>0</v>
      </c>
      <c r="F294" s="13">
        <v>12.5</v>
      </c>
    </row>
    <row r="295" spans="1:6" ht="15" customHeight="1" x14ac:dyDescent="0.2">
      <c r="A295" s="6" t="s">
        <v>267</v>
      </c>
      <c r="B295" s="11">
        <v>1</v>
      </c>
      <c r="C295" s="12">
        <v>1.53005E-4</v>
      </c>
      <c r="D295" s="12">
        <v>5.4644642857142858E-5</v>
      </c>
      <c r="E295" s="12">
        <v>0</v>
      </c>
      <c r="F295" s="13">
        <v>4</v>
      </c>
    </row>
    <row r="296" spans="1:6" ht="15" customHeight="1" x14ac:dyDescent="0.2">
      <c r="A296" s="6" t="s">
        <v>268</v>
      </c>
      <c r="B296" s="11">
        <v>2</v>
      </c>
      <c r="C296" s="12">
        <v>8.196700000000001E-5</v>
      </c>
      <c r="D296" s="12">
        <v>0</v>
      </c>
      <c r="E296" s="12">
        <v>0</v>
      </c>
      <c r="F296" s="13">
        <v>3.5</v>
      </c>
    </row>
    <row r="297" spans="1:6" ht="15" customHeight="1" x14ac:dyDescent="0.2">
      <c r="A297" s="6" t="s">
        <v>269</v>
      </c>
      <c r="B297" s="11">
        <v>1</v>
      </c>
      <c r="C297" s="12">
        <v>0.12</v>
      </c>
      <c r="D297" s="12">
        <v>0</v>
      </c>
      <c r="E297" s="12">
        <v>0</v>
      </c>
      <c r="F297" s="13">
        <v>3</v>
      </c>
    </row>
    <row r="298" spans="1:6" ht="15" customHeight="1" x14ac:dyDescent="0.2">
      <c r="A298" s="6" t="s">
        <v>270</v>
      </c>
      <c r="B298" s="11">
        <v>1</v>
      </c>
      <c r="C298" s="12">
        <v>4.3715799999999999E-4</v>
      </c>
      <c r="D298" s="12">
        <v>0</v>
      </c>
      <c r="E298" s="12">
        <v>0</v>
      </c>
      <c r="F298" s="13">
        <v>0</v>
      </c>
    </row>
    <row r="299" spans="1:6" ht="15" customHeight="1" x14ac:dyDescent="0.2">
      <c r="A299" s="6" t="s">
        <v>271</v>
      </c>
      <c r="B299" s="8">
        <v>6</v>
      </c>
      <c r="C299" s="9">
        <v>1.2568309999999999E-3</v>
      </c>
      <c r="D299" s="9">
        <v>7.1038221428571422E-5</v>
      </c>
      <c r="E299" s="9">
        <v>0</v>
      </c>
      <c r="F299" s="10">
        <v>34.5</v>
      </c>
    </row>
    <row r="300" spans="1:6" ht="15" customHeight="1" x14ac:dyDescent="0.2">
      <c r="A300" s="6" t="s">
        <v>341</v>
      </c>
      <c r="B300" s="11">
        <v>1</v>
      </c>
      <c r="C300" s="12">
        <v>1.0929000000000001E-4</v>
      </c>
      <c r="D300" s="12">
        <v>0</v>
      </c>
      <c r="E300" s="12">
        <v>0</v>
      </c>
      <c r="F300" s="13">
        <v>5</v>
      </c>
    </row>
    <row r="301" spans="1:6" ht="15" customHeight="1" x14ac:dyDescent="0.2">
      <c r="A301" s="6" t="s">
        <v>272</v>
      </c>
      <c r="B301" s="11">
        <v>2</v>
      </c>
      <c r="C301" s="12">
        <v>8.74317E-4</v>
      </c>
      <c r="D301" s="12">
        <v>7.1038221428571422E-5</v>
      </c>
      <c r="E301" s="12">
        <v>0</v>
      </c>
      <c r="F301" s="13">
        <v>18</v>
      </c>
    </row>
    <row r="302" spans="1:6" ht="15" customHeight="1" x14ac:dyDescent="0.2">
      <c r="A302" s="6" t="s">
        <v>273</v>
      </c>
      <c r="B302" s="11">
        <v>1</v>
      </c>
      <c r="C302" s="12">
        <v>4.3716E-5</v>
      </c>
      <c r="D302" s="12">
        <v>0</v>
      </c>
      <c r="E302" s="12">
        <v>0</v>
      </c>
      <c r="F302" s="13">
        <v>1</v>
      </c>
    </row>
    <row r="303" spans="1:6" ht="15" customHeight="1" x14ac:dyDescent="0.2">
      <c r="A303" s="6" t="s">
        <v>274</v>
      </c>
      <c r="B303" s="11">
        <v>1</v>
      </c>
      <c r="C303" s="12">
        <v>1.6393399999999999E-4</v>
      </c>
      <c r="D303" s="12">
        <v>0</v>
      </c>
      <c r="E303" s="12">
        <v>0</v>
      </c>
      <c r="F303" s="13">
        <v>7.5</v>
      </c>
    </row>
    <row r="304" spans="1:6" ht="15" customHeight="1" x14ac:dyDescent="0.2">
      <c r="A304" s="6" t="s">
        <v>275</v>
      </c>
      <c r="B304" s="11">
        <v>1</v>
      </c>
      <c r="C304" s="12">
        <v>6.5574000000000006E-5</v>
      </c>
      <c r="D304" s="12">
        <v>0</v>
      </c>
      <c r="E304" s="12">
        <v>0</v>
      </c>
      <c r="F304" s="13">
        <v>3</v>
      </c>
    </row>
    <row r="305" spans="1:6" ht="15" customHeight="1" x14ac:dyDescent="0.2">
      <c r="A305" s="6" t="s">
        <v>145</v>
      </c>
      <c r="B305" s="8">
        <v>20</v>
      </c>
      <c r="C305" s="9">
        <v>3.2513659E-2</v>
      </c>
      <c r="D305" s="9">
        <v>6.0109286249999993E-4</v>
      </c>
      <c r="E305" s="9">
        <v>0</v>
      </c>
      <c r="F305" s="10">
        <v>1342.7499999999998</v>
      </c>
    </row>
    <row r="306" spans="1:6" ht="15" customHeight="1" x14ac:dyDescent="0.2">
      <c r="A306" s="6" t="s">
        <v>342</v>
      </c>
      <c r="B306" s="11">
        <v>7</v>
      </c>
      <c r="C306" s="12">
        <v>2.8825136000000001E-2</v>
      </c>
      <c r="D306" s="12">
        <v>3.8251366250000002E-4</v>
      </c>
      <c r="E306" s="12">
        <v>0</v>
      </c>
      <c r="F306" s="13">
        <v>1187.5</v>
      </c>
    </row>
    <row r="307" spans="1:6" ht="15" customHeight="1" x14ac:dyDescent="0.2">
      <c r="A307" s="6" t="s">
        <v>276</v>
      </c>
      <c r="B307" s="11">
        <v>1</v>
      </c>
      <c r="C307" s="12">
        <v>5.4639999999999997E-6</v>
      </c>
      <c r="D307" s="12">
        <v>0</v>
      </c>
      <c r="E307" s="12">
        <v>0</v>
      </c>
      <c r="F307" s="13">
        <v>0.25</v>
      </c>
    </row>
    <row r="308" spans="1:6" ht="15" customHeight="1" x14ac:dyDescent="0.2">
      <c r="A308" s="6" t="s">
        <v>277</v>
      </c>
      <c r="B308" s="11">
        <v>5</v>
      </c>
      <c r="C308" s="12">
        <v>2.9508190000000008E-3</v>
      </c>
      <c r="D308" s="12">
        <v>2.1857920000000001E-4</v>
      </c>
      <c r="E308" s="12">
        <v>0</v>
      </c>
      <c r="F308" s="13">
        <v>130</v>
      </c>
    </row>
    <row r="309" spans="1:6" ht="15" customHeight="1" x14ac:dyDescent="0.2">
      <c r="A309" s="6" t="s">
        <v>348</v>
      </c>
      <c r="B309" s="11">
        <v>2</v>
      </c>
      <c r="C309" s="12">
        <v>2.7322399999999997E-4</v>
      </c>
      <c r="D309" s="12">
        <v>0</v>
      </c>
      <c r="E309" s="12">
        <v>0</v>
      </c>
      <c r="F309" s="13">
        <v>8</v>
      </c>
    </row>
    <row r="310" spans="1:6" ht="15" customHeight="1" x14ac:dyDescent="0.2">
      <c r="A310" s="6" t="s">
        <v>278</v>
      </c>
      <c r="B310" s="11">
        <v>1</v>
      </c>
      <c r="C310" s="12">
        <v>3.8250999999999997E-5</v>
      </c>
      <c r="D310" s="12">
        <v>0</v>
      </c>
      <c r="E310" s="12">
        <v>0</v>
      </c>
      <c r="F310" s="13">
        <v>1.75</v>
      </c>
    </row>
    <row r="311" spans="1:6" ht="15" customHeight="1" x14ac:dyDescent="0.2">
      <c r="A311" s="6" t="s">
        <v>279</v>
      </c>
      <c r="B311" s="11">
        <v>4</v>
      </c>
      <c r="C311" s="12">
        <v>4.2076500000000003E-4</v>
      </c>
      <c r="D311" s="12">
        <v>0</v>
      </c>
      <c r="E311" s="12">
        <v>0</v>
      </c>
      <c r="F311" s="13">
        <v>15.25</v>
      </c>
    </row>
    <row r="312" spans="1:6" ht="15" customHeight="1" x14ac:dyDescent="0.2">
      <c r="A312" s="6" t="s">
        <v>280</v>
      </c>
      <c r="B312" s="8">
        <v>9</v>
      </c>
      <c r="C312" s="9">
        <v>1.0502732000000002E-2</v>
      </c>
      <c r="D312" s="9">
        <v>4.2732233333333321E-4</v>
      </c>
      <c r="E312" s="9">
        <v>0</v>
      </c>
      <c r="F312" s="10">
        <v>62.999999999999993</v>
      </c>
    </row>
    <row r="313" spans="1:6" ht="15" customHeight="1" x14ac:dyDescent="0.2">
      <c r="A313" s="6" t="s">
        <v>343</v>
      </c>
      <c r="B313" s="11">
        <v>3</v>
      </c>
      <c r="C313" s="12">
        <v>1.1475399999999999E-4</v>
      </c>
      <c r="D313" s="12">
        <v>0</v>
      </c>
      <c r="E313" s="12">
        <v>0</v>
      </c>
      <c r="F313" s="13">
        <v>5.25</v>
      </c>
    </row>
    <row r="314" spans="1:6" ht="15" customHeight="1" x14ac:dyDescent="0.2">
      <c r="A314" s="6" t="s">
        <v>281</v>
      </c>
      <c r="B314" s="11">
        <v>1</v>
      </c>
      <c r="C314" s="12">
        <v>1.6393399999999999E-4</v>
      </c>
      <c r="D314" s="12">
        <v>2.7322333333333334E-5</v>
      </c>
      <c r="E314" s="12">
        <v>0</v>
      </c>
      <c r="F314" s="13">
        <v>3</v>
      </c>
    </row>
    <row r="315" spans="1:6" ht="15" customHeight="1" x14ac:dyDescent="0.2">
      <c r="A315" s="6" t="s">
        <v>282</v>
      </c>
      <c r="B315" s="11">
        <v>1</v>
      </c>
      <c r="C315" s="12">
        <v>5.4639999999999997E-6</v>
      </c>
      <c r="D315" s="12">
        <v>0</v>
      </c>
      <c r="E315" s="12">
        <v>0</v>
      </c>
      <c r="F315" s="13">
        <v>0.25</v>
      </c>
    </row>
    <row r="316" spans="1:6" ht="15" customHeight="1" x14ac:dyDescent="0.2">
      <c r="A316" s="6" t="s">
        <v>113</v>
      </c>
      <c r="B316" s="11">
        <v>1</v>
      </c>
      <c r="C316" s="12">
        <v>5.4645000000000003E-5</v>
      </c>
      <c r="D316" s="12">
        <v>0</v>
      </c>
      <c r="E316" s="12">
        <v>0</v>
      </c>
      <c r="F316" s="13">
        <v>2.5</v>
      </c>
    </row>
    <row r="317" spans="1:6" ht="15" customHeight="1" x14ac:dyDescent="0.2">
      <c r="A317" s="6" t="s">
        <v>283</v>
      </c>
      <c r="B317" s="11">
        <v>1</v>
      </c>
      <c r="C317" s="12">
        <v>1.0929000000000001E-4</v>
      </c>
      <c r="D317" s="12">
        <v>0</v>
      </c>
      <c r="E317" s="12">
        <v>0</v>
      </c>
      <c r="F317" s="13">
        <v>1</v>
      </c>
    </row>
    <row r="318" spans="1:6" ht="15" customHeight="1" x14ac:dyDescent="0.2">
      <c r="A318" s="6" t="s">
        <v>284</v>
      </c>
      <c r="B318" s="11">
        <v>1</v>
      </c>
      <c r="C318" s="12">
        <v>5.4645000000000003E-5</v>
      </c>
      <c r="D318" s="12">
        <v>0</v>
      </c>
      <c r="E318" s="12">
        <v>0</v>
      </c>
      <c r="F318" s="13">
        <v>1</v>
      </c>
    </row>
    <row r="319" spans="1:6" ht="15" customHeight="1" x14ac:dyDescent="0.2">
      <c r="A319" s="6" t="s">
        <v>285</v>
      </c>
      <c r="B319" s="11">
        <v>1</v>
      </c>
      <c r="C319" s="12">
        <v>0.01</v>
      </c>
      <c r="D319" s="12">
        <v>4.0000000000000002E-4</v>
      </c>
      <c r="E319" s="12">
        <v>0</v>
      </c>
      <c r="F319" s="13">
        <v>50</v>
      </c>
    </row>
    <row r="320" spans="1:6" ht="15" customHeight="1" x14ac:dyDescent="0.2">
      <c r="A320" s="6" t="s">
        <v>286</v>
      </c>
      <c r="B320" s="8">
        <v>5</v>
      </c>
      <c r="C320" s="9">
        <v>5.24589E-4</v>
      </c>
      <c r="D320" s="9">
        <v>9.2895968750000016E-5</v>
      </c>
      <c r="E320" s="9">
        <v>0</v>
      </c>
      <c r="F320" s="10">
        <v>11</v>
      </c>
    </row>
    <row r="321" spans="1:6" ht="15" customHeight="1" x14ac:dyDescent="0.2">
      <c r="A321" s="6" t="s">
        <v>287</v>
      </c>
      <c r="B321" s="11">
        <v>2</v>
      </c>
      <c r="C321" s="12">
        <v>1.7486300000000001E-4</v>
      </c>
      <c r="D321" s="12">
        <v>0</v>
      </c>
      <c r="E321" s="12">
        <v>0</v>
      </c>
      <c r="F321" s="13">
        <v>1.5</v>
      </c>
    </row>
    <row r="322" spans="1:6" ht="15" customHeight="1" x14ac:dyDescent="0.2">
      <c r="A322" s="6" t="s">
        <v>58</v>
      </c>
      <c r="B322" s="11">
        <v>1</v>
      </c>
      <c r="C322" s="12">
        <v>1.6393399999999999E-4</v>
      </c>
      <c r="D322" s="12">
        <v>0</v>
      </c>
      <c r="E322" s="12">
        <v>0</v>
      </c>
      <c r="F322" s="13">
        <v>7.5</v>
      </c>
    </row>
    <row r="323" spans="1:6" ht="15" customHeight="1" x14ac:dyDescent="0.2">
      <c r="A323" s="6" t="s">
        <v>288</v>
      </c>
      <c r="B323" s="11">
        <v>2</v>
      </c>
      <c r="C323" s="12">
        <v>1.85792E-4</v>
      </c>
      <c r="D323" s="12">
        <v>9.2895968750000003E-5</v>
      </c>
      <c r="E323" s="12">
        <v>0</v>
      </c>
      <c r="F323" s="13">
        <v>2</v>
      </c>
    </row>
    <row r="324" spans="1:6" ht="21" customHeight="1" x14ac:dyDescent="0.2">
      <c r="A324" s="6" t="s">
        <v>12</v>
      </c>
      <c r="B324" s="8">
        <f>SUM(B325)</f>
        <v>4</v>
      </c>
      <c r="C324" s="9">
        <f t="shared" ref="C324:F324" si="10">SUM(C325)</f>
        <v>1.3661199999999999E-4</v>
      </c>
      <c r="D324" s="9">
        <f t="shared" si="10"/>
        <v>6.5573999999999993E-5</v>
      </c>
      <c r="E324" s="9">
        <f t="shared" si="10"/>
        <v>0</v>
      </c>
      <c r="F324" s="10">
        <f t="shared" si="10"/>
        <v>1.5</v>
      </c>
    </row>
    <row r="325" spans="1:6" ht="15" customHeight="1" x14ac:dyDescent="0.2">
      <c r="A325" s="6" t="s">
        <v>289</v>
      </c>
      <c r="B325" s="8">
        <v>4</v>
      </c>
      <c r="C325" s="9">
        <v>1.3661199999999999E-4</v>
      </c>
      <c r="D325" s="9">
        <v>6.5573999999999993E-5</v>
      </c>
      <c r="E325" s="9">
        <v>0</v>
      </c>
      <c r="F325" s="10">
        <v>1.5</v>
      </c>
    </row>
    <row r="326" spans="1:6" ht="15" customHeight="1" x14ac:dyDescent="0.2">
      <c r="A326" s="6" t="s">
        <v>344</v>
      </c>
      <c r="B326" s="11">
        <v>3</v>
      </c>
      <c r="C326" s="12">
        <v>1.0382499999999999E-4</v>
      </c>
      <c r="D326" s="12">
        <v>6.5573999999999993E-5</v>
      </c>
      <c r="E326" s="12">
        <v>0</v>
      </c>
      <c r="F326" s="13">
        <v>1.5</v>
      </c>
    </row>
    <row r="327" spans="1:6" ht="15" customHeight="1" x14ac:dyDescent="0.2">
      <c r="A327" s="6" t="s">
        <v>290</v>
      </c>
      <c r="B327" s="11">
        <v>1</v>
      </c>
      <c r="C327" s="12">
        <v>3.2787000000000003E-5</v>
      </c>
      <c r="D327" s="12">
        <v>0</v>
      </c>
      <c r="E327" s="12">
        <v>0</v>
      </c>
      <c r="F327" s="13">
        <v>0</v>
      </c>
    </row>
    <row r="328" spans="1:6" ht="21" customHeight="1" x14ac:dyDescent="0.2">
      <c r="A328" s="6" t="s">
        <v>15</v>
      </c>
      <c r="B328" s="8">
        <f>SUM(B329+B331)</f>
        <v>12</v>
      </c>
      <c r="C328" s="9">
        <f>SUM(C329+C331)</f>
        <v>5.2458799999999999E-4</v>
      </c>
      <c r="D328" s="9">
        <f>SUM(D329+D331)</f>
        <v>8.196700000000001E-5</v>
      </c>
      <c r="E328" s="9">
        <f>SUM(E329+E331)</f>
        <v>0</v>
      </c>
      <c r="F328" s="10">
        <f>SUM(F329+F331)</f>
        <v>9.7000000000000011</v>
      </c>
    </row>
    <row r="329" spans="1:6" ht="15" customHeight="1" x14ac:dyDescent="0.2">
      <c r="A329" s="6" t="s">
        <v>291</v>
      </c>
      <c r="B329" s="8">
        <v>4</v>
      </c>
      <c r="C329" s="9">
        <v>1.3114599999999998E-4</v>
      </c>
      <c r="D329" s="9">
        <v>8.196700000000001E-5</v>
      </c>
      <c r="E329" s="9">
        <v>0</v>
      </c>
      <c r="F329" s="10">
        <v>1</v>
      </c>
    </row>
    <row r="330" spans="1:6" ht="15" customHeight="1" x14ac:dyDescent="0.2">
      <c r="A330" s="6" t="s">
        <v>292</v>
      </c>
      <c r="B330" s="11">
        <v>4</v>
      </c>
      <c r="C330" s="12">
        <v>1.3114599999999998E-4</v>
      </c>
      <c r="D330" s="12">
        <v>8.196700000000001E-5</v>
      </c>
      <c r="E330" s="12">
        <v>0</v>
      </c>
      <c r="F330" s="13">
        <v>1</v>
      </c>
    </row>
    <row r="331" spans="1:6" ht="15" customHeight="1" x14ac:dyDescent="0.2">
      <c r="A331" s="6" t="s">
        <v>293</v>
      </c>
      <c r="B331" s="8">
        <v>8</v>
      </c>
      <c r="C331" s="9">
        <v>3.9344199999999998E-4</v>
      </c>
      <c r="D331" s="9">
        <v>0</v>
      </c>
      <c r="E331" s="9">
        <v>0</v>
      </c>
      <c r="F331" s="10">
        <v>8.7000000000000011</v>
      </c>
    </row>
    <row r="332" spans="1:6" ht="15" customHeight="1" x14ac:dyDescent="0.2">
      <c r="A332" s="6" t="s">
        <v>294</v>
      </c>
      <c r="B332" s="11">
        <v>5</v>
      </c>
      <c r="C332" s="12">
        <v>1.9672100000000002E-4</v>
      </c>
      <c r="D332" s="12">
        <v>0</v>
      </c>
      <c r="E332" s="12">
        <v>0</v>
      </c>
      <c r="F332" s="13">
        <v>5.25</v>
      </c>
    </row>
    <row r="333" spans="1:6" ht="15" customHeight="1" x14ac:dyDescent="0.2">
      <c r="A333" s="6" t="s">
        <v>295</v>
      </c>
      <c r="B333" s="11">
        <v>3</v>
      </c>
      <c r="C333" s="12">
        <v>1.9672100000000002E-4</v>
      </c>
      <c r="D333" s="12">
        <v>0</v>
      </c>
      <c r="E333" s="12">
        <v>0</v>
      </c>
      <c r="F333" s="13">
        <v>3.4499999999999997</v>
      </c>
    </row>
    <row r="334" spans="1:6" ht="21" customHeight="1" x14ac:dyDescent="0.2">
      <c r="A334" s="6" t="s">
        <v>16</v>
      </c>
      <c r="B334" s="8">
        <f>SUM(B335+B337+B340+B344+B351+B353)</f>
        <v>49</v>
      </c>
      <c r="C334" s="9">
        <f>SUM(C335+C337+C340+C344+C351+C353)</f>
        <v>8.7956281999999997E-2</v>
      </c>
      <c r="D334" s="9">
        <f>SUM(D335+D337+D340+D344+D351+D353)</f>
        <v>8.757376589615385E-3</v>
      </c>
      <c r="E334" s="9">
        <f>SUM(E335+E337+E340+E344+E351+E353)</f>
        <v>0</v>
      </c>
      <c r="F334" s="10">
        <f>SUM(F335+F337+F340+F344+F351+F353)</f>
        <v>1854</v>
      </c>
    </row>
    <row r="335" spans="1:6" ht="15" customHeight="1" x14ac:dyDescent="0.2">
      <c r="A335" s="6" t="s">
        <v>296</v>
      </c>
      <c r="B335" s="8">
        <v>1</v>
      </c>
      <c r="C335" s="9">
        <v>5.4644810000000002E-3</v>
      </c>
      <c r="D335" s="9">
        <v>0</v>
      </c>
      <c r="E335" s="9">
        <v>0</v>
      </c>
      <c r="F335" s="10">
        <v>80</v>
      </c>
    </row>
    <row r="336" spans="1:6" ht="15" customHeight="1" x14ac:dyDescent="0.2">
      <c r="A336" s="6" t="s">
        <v>297</v>
      </c>
      <c r="B336" s="11">
        <v>1</v>
      </c>
      <c r="C336" s="12">
        <v>5.4644810000000002E-3</v>
      </c>
      <c r="D336" s="12">
        <v>0</v>
      </c>
      <c r="E336" s="12">
        <v>0</v>
      </c>
      <c r="F336" s="13">
        <v>80</v>
      </c>
    </row>
    <row r="337" spans="1:6" ht="15" customHeight="1" x14ac:dyDescent="0.2">
      <c r="A337" s="6" t="s">
        <v>298</v>
      </c>
      <c r="B337" s="8">
        <v>8</v>
      </c>
      <c r="C337" s="9">
        <v>3.7267759000000004E-2</v>
      </c>
      <c r="D337" s="9">
        <v>6.0273224050000004E-3</v>
      </c>
      <c r="E337" s="9">
        <v>0</v>
      </c>
      <c r="F337" s="10">
        <v>616</v>
      </c>
    </row>
    <row r="338" spans="1:6" ht="15" customHeight="1" x14ac:dyDescent="0.2">
      <c r="A338" s="6" t="s">
        <v>345</v>
      </c>
      <c r="B338" s="11">
        <v>1</v>
      </c>
      <c r="C338" s="12">
        <v>1.0929E-5</v>
      </c>
      <c r="D338" s="12">
        <v>0</v>
      </c>
      <c r="E338" s="12">
        <v>0</v>
      </c>
      <c r="F338" s="13">
        <v>0.25</v>
      </c>
    </row>
    <row r="339" spans="1:6" ht="15" customHeight="1" x14ac:dyDescent="0.2">
      <c r="A339" s="6" t="s">
        <v>299</v>
      </c>
      <c r="B339" s="11">
        <v>7</v>
      </c>
      <c r="C339" s="12">
        <v>3.7256830000000005E-2</v>
      </c>
      <c r="D339" s="12">
        <v>6.0273224050000004E-3</v>
      </c>
      <c r="E339" s="12">
        <v>0</v>
      </c>
      <c r="F339" s="13">
        <v>615.75</v>
      </c>
    </row>
    <row r="340" spans="1:6" ht="15" customHeight="1" x14ac:dyDescent="0.2">
      <c r="A340" s="6" t="s">
        <v>300</v>
      </c>
      <c r="B340" s="8">
        <v>9</v>
      </c>
      <c r="C340" s="9">
        <v>9.3169389999999998E-3</v>
      </c>
      <c r="D340" s="9">
        <v>1.1748634999999999E-3</v>
      </c>
      <c r="E340" s="9">
        <v>0</v>
      </c>
      <c r="F340" s="10">
        <v>296.50000000000006</v>
      </c>
    </row>
    <row r="341" spans="1:6" ht="15" customHeight="1" x14ac:dyDescent="0.2">
      <c r="A341" s="6" t="s">
        <v>301</v>
      </c>
      <c r="B341" s="11">
        <v>5</v>
      </c>
      <c r="C341" s="12">
        <v>6.3442620000000007E-3</v>
      </c>
      <c r="D341" s="12">
        <v>1.1748634999999999E-3</v>
      </c>
      <c r="E341" s="12">
        <v>0</v>
      </c>
      <c r="F341" s="13">
        <v>190.5</v>
      </c>
    </row>
    <row r="342" spans="1:6" ht="15" customHeight="1" x14ac:dyDescent="0.2">
      <c r="A342" s="6" t="s">
        <v>302</v>
      </c>
      <c r="B342" s="11">
        <v>2</v>
      </c>
      <c r="C342" s="12">
        <v>2.7868850000000002E-3</v>
      </c>
      <c r="D342" s="12">
        <v>0</v>
      </c>
      <c r="E342" s="12">
        <v>0</v>
      </c>
      <c r="F342" s="13">
        <v>100</v>
      </c>
    </row>
    <row r="343" spans="1:6" ht="15" customHeight="1" x14ac:dyDescent="0.2">
      <c r="A343" s="6" t="s">
        <v>303</v>
      </c>
      <c r="B343" s="11">
        <v>2</v>
      </c>
      <c r="C343" s="12">
        <v>1.85792E-4</v>
      </c>
      <c r="D343" s="12">
        <v>0</v>
      </c>
      <c r="E343" s="12">
        <v>0</v>
      </c>
      <c r="F343" s="13">
        <v>6</v>
      </c>
    </row>
    <row r="344" spans="1:6" ht="15" customHeight="1" x14ac:dyDescent="0.2">
      <c r="A344" s="6" t="s">
        <v>304</v>
      </c>
      <c r="B344" s="8">
        <v>29</v>
      </c>
      <c r="C344" s="9">
        <v>4.6502719999999996E-3</v>
      </c>
      <c r="D344" s="9">
        <v>3.5519068461538458E-4</v>
      </c>
      <c r="E344" s="9">
        <v>0</v>
      </c>
      <c r="F344" s="10">
        <v>126.50000000000001</v>
      </c>
    </row>
    <row r="345" spans="1:6" ht="15" customHeight="1" x14ac:dyDescent="0.2">
      <c r="A345" s="6" t="s">
        <v>305</v>
      </c>
      <c r="B345" s="11">
        <v>13</v>
      </c>
      <c r="C345" s="12">
        <v>2.0491799999999998E-3</v>
      </c>
      <c r="D345" s="12">
        <v>2.5136599999999999E-4</v>
      </c>
      <c r="E345" s="12">
        <v>0</v>
      </c>
      <c r="F345" s="13">
        <v>41.75</v>
      </c>
    </row>
    <row r="346" spans="1:6" ht="15" customHeight="1" x14ac:dyDescent="0.2">
      <c r="A346" s="6" t="s">
        <v>306</v>
      </c>
      <c r="B346" s="11">
        <v>2</v>
      </c>
      <c r="C346" s="12">
        <v>2.24043E-4</v>
      </c>
      <c r="D346" s="12">
        <v>5.4639999999999997E-6</v>
      </c>
      <c r="E346" s="12">
        <v>0</v>
      </c>
      <c r="F346" s="13">
        <v>10</v>
      </c>
    </row>
    <row r="347" spans="1:6" ht="15" customHeight="1" x14ac:dyDescent="0.2">
      <c r="A347" s="6" t="s">
        <v>307</v>
      </c>
      <c r="B347" s="11">
        <v>2</v>
      </c>
      <c r="C347" s="12">
        <v>4.0983600000000001E-4</v>
      </c>
      <c r="D347" s="12">
        <v>5.4644800000000009E-5</v>
      </c>
      <c r="E347" s="12">
        <v>0</v>
      </c>
      <c r="F347" s="13">
        <v>9</v>
      </c>
    </row>
    <row r="348" spans="1:6" ht="15" customHeight="1" x14ac:dyDescent="0.2">
      <c r="A348" s="6" t="s">
        <v>256</v>
      </c>
      <c r="B348" s="11">
        <v>5</v>
      </c>
      <c r="C348" s="12">
        <v>1.065573E-3</v>
      </c>
      <c r="D348" s="12">
        <v>2.7322384615384612E-5</v>
      </c>
      <c r="E348" s="12">
        <v>0</v>
      </c>
      <c r="F348" s="13">
        <v>45</v>
      </c>
    </row>
    <row r="349" spans="1:6" ht="15" customHeight="1" x14ac:dyDescent="0.2">
      <c r="A349" s="6" t="s">
        <v>308</v>
      </c>
      <c r="B349" s="11">
        <v>1</v>
      </c>
      <c r="C349" s="12">
        <v>3.27869E-4</v>
      </c>
      <c r="D349" s="12">
        <v>0</v>
      </c>
      <c r="E349" s="12">
        <v>0</v>
      </c>
      <c r="F349" s="13">
        <v>7.5</v>
      </c>
    </row>
    <row r="350" spans="1:6" ht="15" customHeight="1" x14ac:dyDescent="0.2">
      <c r="A350" s="6" t="s">
        <v>309</v>
      </c>
      <c r="B350" s="11">
        <v>6</v>
      </c>
      <c r="C350" s="12">
        <v>5.7377099999999994E-4</v>
      </c>
      <c r="D350" s="12">
        <v>1.6393499999999998E-5</v>
      </c>
      <c r="E350" s="12">
        <v>0</v>
      </c>
      <c r="F350" s="13">
        <v>13.25</v>
      </c>
    </row>
    <row r="351" spans="1:6" ht="15" customHeight="1" x14ac:dyDescent="0.2">
      <c r="A351" s="6" t="s">
        <v>310</v>
      </c>
      <c r="B351" s="8">
        <v>1</v>
      </c>
      <c r="C351" s="9">
        <v>1.2568309999999999E-3</v>
      </c>
      <c r="D351" s="9">
        <v>0</v>
      </c>
      <c r="E351" s="9">
        <v>0</v>
      </c>
      <c r="F351" s="10">
        <v>35</v>
      </c>
    </row>
    <row r="352" spans="1:6" ht="15" customHeight="1" x14ac:dyDescent="0.2">
      <c r="A352" s="6" t="s">
        <v>311</v>
      </c>
      <c r="B352" s="11">
        <v>1</v>
      </c>
      <c r="C352" s="12">
        <v>1.2568309999999999E-3</v>
      </c>
      <c r="D352" s="12">
        <v>0</v>
      </c>
      <c r="E352" s="12">
        <v>0</v>
      </c>
      <c r="F352" s="13">
        <v>35</v>
      </c>
    </row>
    <row r="353" spans="1:7" ht="15" customHeight="1" x14ac:dyDescent="0.2">
      <c r="A353" s="6" t="s">
        <v>312</v>
      </c>
      <c r="B353" s="8">
        <v>1</v>
      </c>
      <c r="C353" s="9">
        <v>0.03</v>
      </c>
      <c r="D353" s="9">
        <v>1.1999999999999999E-3</v>
      </c>
      <c r="E353" s="9">
        <v>0</v>
      </c>
      <c r="F353" s="10">
        <v>700</v>
      </c>
    </row>
    <row r="354" spans="1:7" ht="15" customHeight="1" x14ac:dyDescent="0.2">
      <c r="A354" s="7" t="s">
        <v>313</v>
      </c>
      <c r="B354" s="14">
        <v>1</v>
      </c>
      <c r="C354" s="15">
        <v>0.03</v>
      </c>
      <c r="D354" s="15">
        <v>1.1999999999999999E-3</v>
      </c>
      <c r="E354" s="15">
        <v>0</v>
      </c>
      <c r="F354" s="16">
        <v>700</v>
      </c>
    </row>
    <row r="355" spans="1:7" s="18" customFormat="1" ht="18" customHeight="1" x14ac:dyDescent="0.25">
      <c r="A355" s="22" t="s">
        <v>351</v>
      </c>
      <c r="B355" s="22"/>
      <c r="C355" s="22"/>
      <c r="D355" s="22"/>
      <c r="E355" s="22"/>
      <c r="F355" s="22"/>
      <c r="G355" s="22"/>
    </row>
    <row r="356" spans="1:7" s="19" customFormat="1" ht="18" customHeight="1" x14ac:dyDescent="0.25">
      <c r="A356" s="2" t="s">
        <v>17</v>
      </c>
      <c r="B356" s="3"/>
      <c r="C356" s="3"/>
      <c r="D356" s="3"/>
      <c r="E356" s="3"/>
      <c r="F356" s="3"/>
      <c r="G356" s="3"/>
    </row>
    <row r="357" spans="1:7" s="21" customFormat="1" ht="18" customHeight="1" x14ac:dyDescent="0.25">
      <c r="A357" s="20" t="s">
        <v>349</v>
      </c>
    </row>
  </sheetData>
  <mergeCells count="6">
    <mergeCell ref="A355:G355"/>
    <mergeCell ref="A1:F1"/>
    <mergeCell ref="B2:B3"/>
    <mergeCell ref="F2:F3"/>
    <mergeCell ref="C2:E2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28</vt:lpstr>
      <vt:lpstr>'Cuadro 28'!Área_de_impresión</vt:lpstr>
      <vt:lpstr>'Cuadro 28'!Títulos_a_imprimir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ADALBERTO RODRIGUEZ</cp:lastModifiedBy>
  <cp:lastPrinted>2025-07-03T19:51:00Z</cp:lastPrinted>
  <dcterms:created xsi:type="dcterms:W3CDTF">2011-08-01T14:22:18Z</dcterms:created>
  <dcterms:modified xsi:type="dcterms:W3CDTF">2025-07-09T18:24:44Z</dcterms:modified>
</cp:coreProperties>
</file>